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ustmain-my.sharepoint.com/personal/s_v_borycheva_ust_edu_ua/Documents/University/НВ/Навчальні плани/"/>
    </mc:Choice>
  </mc:AlternateContent>
  <xr:revisionPtr revIDLastSave="860" documentId="8_{F0587374-E6B5-4D66-88AD-FD18C7421D56}" xr6:coauthVersionLast="47" xr6:coauthVersionMax="47" xr10:uidLastSave="{DC7F9739-C735-4B3A-BB78-4FB7C76D335D}"/>
  <bookViews>
    <workbookView xWindow="-120" yWindow="-120" windowWidth="24240" windowHeight="13140" tabRatio="674" firstSheet="1" activeTab="6" xr2:uid="{00000000-000D-0000-FFFF-FFFF00000000}"/>
  </bookViews>
  <sheets>
    <sheet name="Титульний аркуш" sheetId="6" r:id="rId1"/>
    <sheet name=" Семестровий варіант" sheetId="7" r:id="rId2"/>
    <sheet name="Тетраместровий варіант" sheetId="17" r:id="rId3"/>
    <sheet name="Вибірковий блок" sheetId="15" r:id="rId4"/>
    <sheet name="Правила" sheetId="19" r:id="rId5"/>
    <sheet name="Лист погодження" sheetId="18" r:id="rId6"/>
    <sheet name="Довідник" sheetId="16" r:id="rId7"/>
    <sheet name="Данные" sheetId="12" state="hidden" r:id="rId8"/>
    <sheet name="Разделы" sheetId="13" state="hidden" r:id="rId9"/>
  </sheets>
  <definedNames>
    <definedName name="_xlnm.Print_Titles" localSheetId="1">' Семестровий варіант'!$3:$9</definedName>
    <definedName name="_xlnm.Print_Titles" localSheetId="2">'Тетраместровий варіант'!$3:$9</definedName>
    <definedName name="_xlnm.Print_Area" localSheetId="1">' Семестровий варіант'!$A$1:$BL$140</definedName>
    <definedName name="_xlnm.Print_Area" localSheetId="2">'Тетраместровий варіант'!$A$1:$DJ$132</definedName>
    <definedName name="_xlnm.Print_Area" localSheetId="0">'Титульний аркуш'!$A$1:$BA$39</definedName>
    <definedName name="Т_РВО">'Титульний аркуш'!$L$12</definedName>
    <definedName name="Т_ФН">'Титульний аркуш'!$AS$5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17" l="1"/>
  <c r="L93" i="17"/>
  <c r="M93" i="17"/>
  <c r="K94" i="17"/>
  <c r="L94" i="17"/>
  <c r="M94" i="17"/>
  <c r="K95" i="17"/>
  <c r="L95" i="17"/>
  <c r="M95" i="17"/>
  <c r="K96" i="17"/>
  <c r="L96" i="17"/>
  <c r="M96" i="17"/>
  <c r="K97" i="17"/>
  <c r="L97" i="17"/>
  <c r="M97" i="17"/>
  <c r="K98" i="17"/>
  <c r="L98" i="17"/>
  <c r="M98" i="17"/>
  <c r="K99" i="17"/>
  <c r="L99" i="17"/>
  <c r="M99" i="17"/>
  <c r="K100" i="17"/>
  <c r="L100" i="17"/>
  <c r="M100" i="17"/>
  <c r="K101" i="17"/>
  <c r="L101" i="17"/>
  <c r="M101" i="17"/>
  <c r="K102" i="17"/>
  <c r="L102" i="17"/>
  <c r="M102" i="17"/>
  <c r="K103" i="17"/>
  <c r="L103" i="17"/>
  <c r="M103" i="17"/>
  <c r="K104" i="17"/>
  <c r="L104" i="17"/>
  <c r="M104" i="17"/>
  <c r="K105" i="17"/>
  <c r="L105" i="17"/>
  <c r="M105" i="17"/>
  <c r="K106" i="17"/>
  <c r="L106" i="17"/>
  <c r="M106" i="17"/>
  <c r="K107" i="17"/>
  <c r="L107" i="17"/>
  <c r="M107" i="17"/>
  <c r="K108" i="17"/>
  <c r="L108" i="17"/>
  <c r="M108" i="17"/>
  <c r="K109" i="17"/>
  <c r="L109" i="17"/>
  <c r="M109" i="17"/>
  <c r="K92" i="17"/>
  <c r="L92" i="17"/>
  <c r="M92" i="17"/>
  <c r="DF109" i="17"/>
  <c r="DF108" i="17"/>
  <c r="DF107" i="17"/>
  <c r="DF106" i="17"/>
  <c r="DF105" i="17"/>
  <c r="DF104" i="17"/>
  <c r="DF103" i="17"/>
  <c r="DF102" i="17"/>
  <c r="DF101" i="17"/>
  <c r="DF100" i="17"/>
  <c r="DF99" i="17"/>
  <c r="DF98" i="17"/>
  <c r="DF97" i="17"/>
  <c r="DF96" i="17"/>
  <c r="DF95" i="17"/>
  <c r="DF94" i="17"/>
  <c r="DF93" i="17"/>
  <c r="DF92" i="17"/>
  <c r="DA109" i="17"/>
  <c r="DA108" i="17"/>
  <c r="DA107" i="17"/>
  <c r="DA106" i="17"/>
  <c r="DA105" i="17"/>
  <c r="DA104" i="17"/>
  <c r="DA103" i="17"/>
  <c r="DA102" i="17"/>
  <c r="DA101" i="17"/>
  <c r="DA100" i="17"/>
  <c r="DA99" i="17"/>
  <c r="DA98" i="17"/>
  <c r="DA97" i="17"/>
  <c r="DA96" i="17"/>
  <c r="DA95" i="17"/>
  <c r="DA94" i="17"/>
  <c r="DA93" i="17"/>
  <c r="DA92" i="17"/>
  <c r="CV109" i="17"/>
  <c r="CV108" i="17"/>
  <c r="CV107" i="17"/>
  <c r="CV106" i="17"/>
  <c r="CV105" i="17"/>
  <c r="CV104" i="17"/>
  <c r="CV103" i="17"/>
  <c r="CV102" i="17"/>
  <c r="CV101" i="17"/>
  <c r="CV100" i="17"/>
  <c r="CV99" i="17"/>
  <c r="CV98" i="17"/>
  <c r="CV97" i="17"/>
  <c r="CV96" i="17"/>
  <c r="CV95" i="17"/>
  <c r="CV94" i="17"/>
  <c r="CV93" i="17"/>
  <c r="CV92" i="17"/>
  <c r="CV110" i="17" s="1"/>
  <c r="CP109" i="17"/>
  <c r="CP108" i="17"/>
  <c r="CP107" i="17"/>
  <c r="CP106" i="17"/>
  <c r="CP105" i="17"/>
  <c r="CP104" i="17"/>
  <c r="CP103" i="17"/>
  <c r="CP102" i="17"/>
  <c r="CP101" i="17"/>
  <c r="CP100" i="17"/>
  <c r="CP99" i="17"/>
  <c r="CP98" i="17"/>
  <c r="CP97" i="17"/>
  <c r="CP96" i="17"/>
  <c r="CP95" i="17"/>
  <c r="CP94" i="17"/>
  <c r="CP93" i="17"/>
  <c r="CP92" i="17"/>
  <c r="CP110" i="17" s="1"/>
  <c r="CL109" i="17"/>
  <c r="CL108" i="17"/>
  <c r="CL107" i="17"/>
  <c r="CL106" i="17"/>
  <c r="CL105" i="17"/>
  <c r="CL104" i="17"/>
  <c r="CL103" i="17"/>
  <c r="CL102" i="17"/>
  <c r="CL101" i="17"/>
  <c r="CL100" i="17"/>
  <c r="CL99" i="17"/>
  <c r="CL98" i="17"/>
  <c r="CL97" i="17"/>
  <c r="CL96" i="17"/>
  <c r="CL95" i="17"/>
  <c r="CL94" i="17"/>
  <c r="CL93" i="17"/>
  <c r="CL92" i="17"/>
  <c r="CG109" i="17"/>
  <c r="CG108" i="17"/>
  <c r="CG107" i="17"/>
  <c r="CG106" i="17"/>
  <c r="CG105" i="17"/>
  <c r="CG104" i="17"/>
  <c r="CG103" i="17"/>
  <c r="CG102" i="17"/>
  <c r="CG101" i="17"/>
  <c r="CG100" i="17"/>
  <c r="CG99" i="17"/>
  <c r="CG98" i="17"/>
  <c r="CG97" i="17"/>
  <c r="CG96" i="17"/>
  <c r="CG95" i="17"/>
  <c r="CG94" i="17"/>
  <c r="CG93" i="17"/>
  <c r="CG92" i="17"/>
  <c r="CB109" i="17"/>
  <c r="CB108" i="17"/>
  <c r="CB107" i="17"/>
  <c r="CB106" i="17"/>
  <c r="CB105" i="17"/>
  <c r="CB104" i="17"/>
  <c r="CB103" i="17"/>
  <c r="CB102" i="17"/>
  <c r="CB101" i="17"/>
  <c r="CB100" i="17"/>
  <c r="CB99" i="17"/>
  <c r="CB98" i="17"/>
  <c r="CB97" i="17"/>
  <c r="CB96" i="17"/>
  <c r="CB95" i="17"/>
  <c r="CB94" i="17"/>
  <c r="CB93" i="17"/>
  <c r="CB92" i="17"/>
  <c r="BW109" i="17"/>
  <c r="BW108" i="17"/>
  <c r="BW107" i="17"/>
  <c r="BW106" i="17"/>
  <c r="BW105" i="17"/>
  <c r="BW104" i="17"/>
  <c r="BW103" i="17"/>
  <c r="BW102" i="17"/>
  <c r="BW101" i="17"/>
  <c r="BW100" i="17"/>
  <c r="BW99" i="17"/>
  <c r="BW98" i="17"/>
  <c r="BW97" i="17"/>
  <c r="BW96" i="17"/>
  <c r="BW95" i="17"/>
  <c r="BW94" i="17"/>
  <c r="BW93" i="17"/>
  <c r="BW92" i="17"/>
  <c r="BR109" i="17"/>
  <c r="BR108" i="17"/>
  <c r="BR107" i="17"/>
  <c r="BR106" i="17"/>
  <c r="BR105" i="17"/>
  <c r="BR104" i="17"/>
  <c r="BR103" i="17"/>
  <c r="BR102" i="17"/>
  <c r="BR101" i="17"/>
  <c r="BR100" i="17"/>
  <c r="BR99" i="17"/>
  <c r="BR98" i="17"/>
  <c r="BR97" i="17"/>
  <c r="BR96" i="17"/>
  <c r="BR95" i="17"/>
  <c r="BR94" i="17"/>
  <c r="BR93" i="17"/>
  <c r="BR92" i="17"/>
  <c r="BM109" i="17"/>
  <c r="BM108" i="17"/>
  <c r="BM107" i="17"/>
  <c r="BM106" i="17"/>
  <c r="BM105" i="17"/>
  <c r="BM104" i="17"/>
  <c r="BM103" i="17"/>
  <c r="BM102" i="17"/>
  <c r="BM101" i="17"/>
  <c r="BM100" i="17"/>
  <c r="BM99" i="17"/>
  <c r="BM98" i="17"/>
  <c r="BM97" i="17"/>
  <c r="BM96" i="17"/>
  <c r="BM95" i="17"/>
  <c r="BM94" i="17"/>
  <c r="BM93" i="17"/>
  <c r="BM92" i="17"/>
  <c r="BH109" i="17"/>
  <c r="BH108" i="17"/>
  <c r="BH107" i="17"/>
  <c r="BH106" i="17"/>
  <c r="BH105" i="17"/>
  <c r="BH104" i="17"/>
  <c r="BH103" i="17"/>
  <c r="BH102" i="17"/>
  <c r="BH101" i="17"/>
  <c r="BH100" i="17"/>
  <c r="BH99" i="17"/>
  <c r="BH98" i="17"/>
  <c r="BH97" i="17"/>
  <c r="BH96" i="17"/>
  <c r="BH95" i="17"/>
  <c r="BH94" i="17"/>
  <c r="BH93" i="17"/>
  <c r="BH92" i="17"/>
  <c r="BC109" i="17"/>
  <c r="BC108" i="17"/>
  <c r="BC107" i="17"/>
  <c r="BC106" i="17"/>
  <c r="BC105" i="17"/>
  <c r="BC104" i="17"/>
  <c r="BC103" i="17"/>
  <c r="BC102" i="17"/>
  <c r="BC101" i="17"/>
  <c r="BC100" i="17"/>
  <c r="BC99" i="17"/>
  <c r="BC98" i="17"/>
  <c r="BC97" i="17"/>
  <c r="BC96" i="17"/>
  <c r="BC95" i="17"/>
  <c r="BC94" i="17"/>
  <c r="BC93" i="17"/>
  <c r="BC92" i="17"/>
  <c r="AX109" i="17"/>
  <c r="AX108" i="17"/>
  <c r="AX107" i="17"/>
  <c r="AX106" i="17"/>
  <c r="AX105" i="17"/>
  <c r="AX104" i="17"/>
  <c r="AX103" i="17"/>
  <c r="AX102" i="17"/>
  <c r="AX101" i="17"/>
  <c r="AX100" i="17"/>
  <c r="AX99" i="17"/>
  <c r="AX98" i="17"/>
  <c r="AX97" i="17"/>
  <c r="AX96" i="17"/>
  <c r="AX95" i="17"/>
  <c r="AX94" i="17"/>
  <c r="AX93" i="17"/>
  <c r="AX92" i="17"/>
  <c r="AS109" i="17"/>
  <c r="AS108" i="17"/>
  <c r="AS107" i="17"/>
  <c r="AS106" i="17"/>
  <c r="AS105" i="17"/>
  <c r="AS104" i="17"/>
  <c r="AS103" i="17"/>
  <c r="AS102" i="17"/>
  <c r="AS101" i="17"/>
  <c r="AS100" i="17"/>
  <c r="AS99" i="17"/>
  <c r="AS98" i="17"/>
  <c r="AS97" i="17"/>
  <c r="AS96" i="17"/>
  <c r="AS95" i="17"/>
  <c r="AS94" i="17"/>
  <c r="AS93" i="17"/>
  <c r="AS92" i="17"/>
  <c r="AN109" i="17"/>
  <c r="AN108" i="17"/>
  <c r="AN107" i="17"/>
  <c r="AN106" i="17"/>
  <c r="AN105" i="17"/>
  <c r="AN104" i="17"/>
  <c r="AN103" i="17"/>
  <c r="AN102" i="17"/>
  <c r="AN101" i="17"/>
  <c r="AN100" i="17"/>
  <c r="AN99" i="17"/>
  <c r="AN98" i="17"/>
  <c r="AN97" i="17"/>
  <c r="AN96" i="17"/>
  <c r="AN95" i="17"/>
  <c r="AN94" i="17"/>
  <c r="AN93" i="17"/>
  <c r="AN92" i="17"/>
  <c r="AI109" i="17"/>
  <c r="AI108" i="17"/>
  <c r="AI107" i="17"/>
  <c r="AI106" i="17"/>
  <c r="AI105" i="17"/>
  <c r="AI104" i="17"/>
  <c r="AI103" i="17"/>
  <c r="AI102" i="17"/>
  <c r="AI101" i="17"/>
  <c r="AI100" i="17"/>
  <c r="AI99" i="17"/>
  <c r="AI98" i="17"/>
  <c r="AI97" i="17"/>
  <c r="AI96" i="17"/>
  <c r="AI95" i="17"/>
  <c r="AI94" i="17"/>
  <c r="AI93" i="17"/>
  <c r="AI92" i="17"/>
  <c r="AD109" i="17"/>
  <c r="AD108" i="17"/>
  <c r="AD107" i="17"/>
  <c r="AD106" i="17"/>
  <c r="AD105" i="17"/>
  <c r="AD104" i="17"/>
  <c r="AD103" i="17"/>
  <c r="AD102" i="17"/>
  <c r="AD101" i="17"/>
  <c r="AD100" i="17"/>
  <c r="AD99" i="17"/>
  <c r="AD98" i="17"/>
  <c r="AD97" i="17"/>
  <c r="AD96" i="17"/>
  <c r="AD95" i="17"/>
  <c r="AD94" i="17"/>
  <c r="AD93" i="17"/>
  <c r="AD92" i="17"/>
  <c r="Y109" i="17"/>
  <c r="Y108" i="17"/>
  <c r="Y107" i="17"/>
  <c r="Y106" i="17"/>
  <c r="Y105" i="17"/>
  <c r="Y104" i="17"/>
  <c r="Y103" i="17"/>
  <c r="Y102" i="17"/>
  <c r="Y101" i="17"/>
  <c r="Y100" i="17"/>
  <c r="Y99" i="17"/>
  <c r="Y98" i="17"/>
  <c r="Y97" i="17"/>
  <c r="Y96" i="17"/>
  <c r="Y95" i="17"/>
  <c r="Y94" i="17"/>
  <c r="Y93" i="17"/>
  <c r="Y92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J92" i="17" s="1"/>
  <c r="O93" i="17"/>
  <c r="O94" i="17"/>
  <c r="J94" i="17" s="1"/>
  <c r="O95" i="17"/>
  <c r="O96" i="17"/>
  <c r="J96" i="17" s="1"/>
  <c r="O97" i="17"/>
  <c r="O98" i="17"/>
  <c r="J98" i="17" s="1"/>
  <c r="O99" i="17"/>
  <c r="O100" i="17"/>
  <c r="J100" i="17" s="1"/>
  <c r="O101" i="17"/>
  <c r="O102" i="17"/>
  <c r="J102" i="17" s="1"/>
  <c r="O103" i="17"/>
  <c r="O104" i="17"/>
  <c r="J104" i="17" s="1"/>
  <c r="O105" i="17"/>
  <c r="O106" i="17"/>
  <c r="J106" i="17" s="1"/>
  <c r="O107" i="17"/>
  <c r="O108" i="17"/>
  <c r="J108" i="17" s="1"/>
  <c r="O109" i="17"/>
  <c r="O92" i="17"/>
  <c r="K74" i="17"/>
  <c r="L74" i="17"/>
  <c r="L110" i="17" s="1"/>
  <c r="M74" i="17"/>
  <c r="K75" i="17"/>
  <c r="L75" i="17"/>
  <c r="M75" i="17"/>
  <c r="K76" i="17"/>
  <c r="L76" i="17"/>
  <c r="M76" i="17"/>
  <c r="K77" i="17"/>
  <c r="L77" i="17"/>
  <c r="M77" i="17"/>
  <c r="K78" i="17"/>
  <c r="L78" i="17"/>
  <c r="M78" i="17"/>
  <c r="K79" i="17"/>
  <c r="L79" i="17"/>
  <c r="M79" i="17"/>
  <c r="K80" i="17"/>
  <c r="L80" i="17"/>
  <c r="M80" i="17"/>
  <c r="K81" i="17"/>
  <c r="L81" i="17"/>
  <c r="M81" i="17"/>
  <c r="K82" i="17"/>
  <c r="L82" i="17"/>
  <c r="M82" i="17"/>
  <c r="K83" i="17"/>
  <c r="L83" i="17"/>
  <c r="M83" i="17"/>
  <c r="K84" i="17"/>
  <c r="L84" i="17"/>
  <c r="M84" i="17"/>
  <c r="K85" i="17"/>
  <c r="L85" i="17"/>
  <c r="M85" i="17"/>
  <c r="K86" i="17"/>
  <c r="L86" i="17"/>
  <c r="M86" i="17"/>
  <c r="K87" i="17"/>
  <c r="L87" i="17"/>
  <c r="M87" i="17"/>
  <c r="K88" i="17"/>
  <c r="L88" i="17"/>
  <c r="M88" i="17"/>
  <c r="K89" i="17"/>
  <c r="L89" i="17"/>
  <c r="M89" i="17"/>
  <c r="K90" i="17"/>
  <c r="L90" i="17"/>
  <c r="M90" i="17"/>
  <c r="K73" i="17"/>
  <c r="L73" i="17"/>
  <c r="M73" i="17"/>
  <c r="DF90" i="17"/>
  <c r="DF89" i="17"/>
  <c r="DF88" i="17"/>
  <c r="DF87" i="17"/>
  <c r="DF86" i="17"/>
  <c r="DF85" i="17"/>
  <c r="DF84" i="17"/>
  <c r="DF83" i="17"/>
  <c r="DF82" i="17"/>
  <c r="DF81" i="17"/>
  <c r="DF80" i="17"/>
  <c r="DF79" i="17"/>
  <c r="DF78" i="17"/>
  <c r="DF77" i="17"/>
  <c r="DF76" i="17"/>
  <c r="DF75" i="17"/>
  <c r="DF74" i="17"/>
  <c r="DF73" i="17"/>
  <c r="DA90" i="17"/>
  <c r="DA89" i="17"/>
  <c r="DA88" i="17"/>
  <c r="DA87" i="17"/>
  <c r="DA86" i="17"/>
  <c r="DA85" i="17"/>
  <c r="DA84" i="17"/>
  <c r="DA83" i="17"/>
  <c r="DA82" i="17"/>
  <c r="DA81" i="17"/>
  <c r="DA80" i="17"/>
  <c r="DA79" i="17"/>
  <c r="DA78" i="17"/>
  <c r="DA77" i="17"/>
  <c r="DA76" i="17"/>
  <c r="DA75" i="17"/>
  <c r="DA74" i="17"/>
  <c r="DA73" i="17"/>
  <c r="CV90" i="17"/>
  <c r="CV89" i="17"/>
  <c r="CV88" i="17"/>
  <c r="CV87" i="17"/>
  <c r="CV86" i="17"/>
  <c r="CV85" i="17"/>
  <c r="CV84" i="17"/>
  <c r="CV83" i="17"/>
  <c r="CV82" i="17"/>
  <c r="CV81" i="17"/>
  <c r="CV80" i="17"/>
  <c r="CV79" i="17"/>
  <c r="CV78" i="17"/>
  <c r="CV77" i="17"/>
  <c r="CV76" i="17"/>
  <c r="CV75" i="17"/>
  <c r="CV74" i="17"/>
  <c r="CV73" i="17"/>
  <c r="CQ90" i="17"/>
  <c r="CQ89" i="17"/>
  <c r="CQ88" i="17"/>
  <c r="CQ87" i="17"/>
  <c r="CQ86" i="17"/>
  <c r="CQ85" i="17"/>
  <c r="CQ84" i="17"/>
  <c r="CQ83" i="17"/>
  <c r="CQ82" i="17"/>
  <c r="CQ81" i="17"/>
  <c r="CQ80" i="17"/>
  <c r="CQ79" i="17"/>
  <c r="CQ78" i="17"/>
  <c r="CQ77" i="17"/>
  <c r="CQ76" i="17"/>
  <c r="CQ75" i="17"/>
  <c r="CQ74" i="17"/>
  <c r="CQ73" i="17"/>
  <c r="CL90" i="17"/>
  <c r="CL89" i="17"/>
  <c r="CL88" i="17"/>
  <c r="CL87" i="17"/>
  <c r="CL86" i="17"/>
  <c r="CL85" i="17"/>
  <c r="CL84" i="17"/>
  <c r="CL83" i="17"/>
  <c r="CL82" i="17"/>
  <c r="CL81" i="17"/>
  <c r="CL80" i="17"/>
  <c r="CL79" i="17"/>
  <c r="CL78" i="17"/>
  <c r="CL77" i="17"/>
  <c r="CL76" i="17"/>
  <c r="CL75" i="17"/>
  <c r="CL74" i="17"/>
  <c r="CL73" i="17"/>
  <c r="CG90" i="17"/>
  <c r="CG89" i="17"/>
  <c r="CG88" i="17"/>
  <c r="CG87" i="17"/>
  <c r="CG86" i="17"/>
  <c r="CG85" i="17"/>
  <c r="CG84" i="17"/>
  <c r="CG83" i="17"/>
  <c r="CG82" i="17"/>
  <c r="CG81" i="17"/>
  <c r="CG80" i="17"/>
  <c r="CG79" i="17"/>
  <c r="CG78" i="17"/>
  <c r="CG77" i="17"/>
  <c r="CG76" i="17"/>
  <c r="CG75" i="17"/>
  <c r="CG74" i="17"/>
  <c r="CG73" i="17"/>
  <c r="CB90" i="17"/>
  <c r="CB89" i="17"/>
  <c r="CB88" i="17"/>
  <c r="CB87" i="17"/>
  <c r="CB86" i="17"/>
  <c r="CB85" i="17"/>
  <c r="CB84" i="17"/>
  <c r="CB83" i="17"/>
  <c r="CB82" i="17"/>
  <c r="CB81" i="17"/>
  <c r="CB80" i="17"/>
  <c r="CB79" i="17"/>
  <c r="CB78" i="17"/>
  <c r="CB77" i="17"/>
  <c r="CB76" i="17"/>
  <c r="CB75" i="17"/>
  <c r="CB74" i="17"/>
  <c r="CB73" i="17"/>
  <c r="BW90" i="17"/>
  <c r="BW89" i="17"/>
  <c r="BW88" i="17"/>
  <c r="BW87" i="17"/>
  <c r="BW86" i="17"/>
  <c r="BW85" i="17"/>
  <c r="BW84" i="17"/>
  <c r="BW83" i="17"/>
  <c r="BW82" i="17"/>
  <c r="BW81" i="17"/>
  <c r="BW80" i="17"/>
  <c r="BW79" i="17"/>
  <c r="BW78" i="17"/>
  <c r="BW77" i="17"/>
  <c r="BW76" i="17"/>
  <c r="BW75" i="17"/>
  <c r="BW74" i="17"/>
  <c r="BW73" i="17"/>
  <c r="BR90" i="17"/>
  <c r="BR89" i="17"/>
  <c r="BR88" i="17"/>
  <c r="BR87" i="17"/>
  <c r="BR86" i="17"/>
  <c r="BR85" i="17"/>
  <c r="BR84" i="17"/>
  <c r="BR83" i="17"/>
  <c r="BR82" i="17"/>
  <c r="BR81" i="17"/>
  <c r="BR80" i="17"/>
  <c r="BR79" i="17"/>
  <c r="BR78" i="17"/>
  <c r="BR77" i="17"/>
  <c r="BR76" i="17"/>
  <c r="BR75" i="17"/>
  <c r="BR74" i="17"/>
  <c r="BR73" i="17"/>
  <c r="BM90" i="17"/>
  <c r="BM89" i="17"/>
  <c r="BM88" i="17"/>
  <c r="BM87" i="17"/>
  <c r="BM86" i="17"/>
  <c r="BM85" i="17"/>
  <c r="BM84" i="17"/>
  <c r="BM83" i="17"/>
  <c r="BM82" i="17"/>
  <c r="BM81" i="17"/>
  <c r="BM80" i="17"/>
  <c r="BM79" i="17"/>
  <c r="BM78" i="17"/>
  <c r="BM77" i="17"/>
  <c r="BM76" i="17"/>
  <c r="BM75" i="17"/>
  <c r="BM74" i="17"/>
  <c r="BM73" i="17"/>
  <c r="BH90" i="17"/>
  <c r="BH89" i="17"/>
  <c r="BH88" i="17"/>
  <c r="BH87" i="17"/>
  <c r="BH86" i="17"/>
  <c r="BH85" i="17"/>
  <c r="BH84" i="17"/>
  <c r="BH83" i="17"/>
  <c r="BH82" i="17"/>
  <c r="BH81" i="17"/>
  <c r="BH80" i="17"/>
  <c r="BH79" i="17"/>
  <c r="BH78" i="17"/>
  <c r="BH77" i="17"/>
  <c r="BH76" i="17"/>
  <c r="BH75" i="17"/>
  <c r="BH74" i="17"/>
  <c r="BH73" i="17"/>
  <c r="BC90" i="17"/>
  <c r="BC89" i="17"/>
  <c r="BC88" i="17"/>
  <c r="BC87" i="17"/>
  <c r="BC86" i="17"/>
  <c r="BC85" i="17"/>
  <c r="BC84" i="17"/>
  <c r="BC83" i="17"/>
  <c r="BC82" i="17"/>
  <c r="BC81" i="17"/>
  <c r="BC80" i="17"/>
  <c r="BC79" i="17"/>
  <c r="BC78" i="17"/>
  <c r="BC77" i="17"/>
  <c r="BC76" i="17"/>
  <c r="BC75" i="17"/>
  <c r="BC74" i="17"/>
  <c r="BC73" i="17"/>
  <c r="AX90" i="17"/>
  <c r="AX89" i="17"/>
  <c r="AX88" i="17"/>
  <c r="AX87" i="17"/>
  <c r="AX86" i="17"/>
  <c r="AX85" i="17"/>
  <c r="AX84" i="17"/>
  <c r="AX83" i="17"/>
  <c r="AX82" i="17"/>
  <c r="AX81" i="17"/>
  <c r="AX80" i="17"/>
  <c r="AX79" i="17"/>
  <c r="AX78" i="17"/>
  <c r="AX77" i="17"/>
  <c r="AX76" i="17"/>
  <c r="AX75" i="17"/>
  <c r="AX74" i="17"/>
  <c r="AX73" i="17"/>
  <c r="AS90" i="17"/>
  <c r="AS89" i="17"/>
  <c r="AS88" i="17"/>
  <c r="AS87" i="17"/>
  <c r="AS86" i="17"/>
  <c r="AS85" i="17"/>
  <c r="AS84" i="17"/>
  <c r="AS83" i="17"/>
  <c r="AS82" i="17"/>
  <c r="AS81" i="17"/>
  <c r="AS80" i="17"/>
  <c r="AS79" i="17"/>
  <c r="AS78" i="17"/>
  <c r="AS77" i="17"/>
  <c r="AS76" i="17"/>
  <c r="AS75" i="17"/>
  <c r="AS74" i="17"/>
  <c r="AS73" i="17"/>
  <c r="AN90" i="17"/>
  <c r="AN89" i="17"/>
  <c r="AN88" i="17"/>
  <c r="AN87" i="17"/>
  <c r="AN86" i="17"/>
  <c r="AN85" i="17"/>
  <c r="AN84" i="17"/>
  <c r="AN83" i="17"/>
  <c r="AN82" i="17"/>
  <c r="AN81" i="17"/>
  <c r="AN80" i="17"/>
  <c r="AN79" i="17"/>
  <c r="AN78" i="17"/>
  <c r="AN77" i="17"/>
  <c r="AN76" i="17"/>
  <c r="AN75" i="17"/>
  <c r="AN74" i="17"/>
  <c r="AN73" i="17"/>
  <c r="AI90" i="17"/>
  <c r="AI89" i="17"/>
  <c r="AI88" i="17"/>
  <c r="AI87" i="17"/>
  <c r="AI86" i="17"/>
  <c r="AI85" i="17"/>
  <c r="AI84" i="17"/>
  <c r="AI83" i="17"/>
  <c r="AI82" i="17"/>
  <c r="AI81" i="17"/>
  <c r="AI80" i="17"/>
  <c r="AI79" i="17"/>
  <c r="AI78" i="17"/>
  <c r="AI77" i="17"/>
  <c r="AI76" i="17"/>
  <c r="AI75" i="17"/>
  <c r="AI74" i="17"/>
  <c r="AI73" i="17"/>
  <c r="AD90" i="17"/>
  <c r="AD89" i="17"/>
  <c r="AD88" i="17"/>
  <c r="AD87" i="17"/>
  <c r="AD86" i="17"/>
  <c r="AD85" i="17"/>
  <c r="AD84" i="17"/>
  <c r="AD83" i="17"/>
  <c r="AD82" i="17"/>
  <c r="AD81" i="17"/>
  <c r="AD80" i="17"/>
  <c r="AD79" i="17"/>
  <c r="AD78" i="17"/>
  <c r="AD77" i="17"/>
  <c r="AD76" i="17"/>
  <c r="AD75" i="17"/>
  <c r="AD74" i="17"/>
  <c r="AD73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T90" i="17"/>
  <c r="T89" i="17"/>
  <c r="J89" i="17" s="1"/>
  <c r="T88" i="17"/>
  <c r="T87" i="17"/>
  <c r="J87" i="17" s="1"/>
  <c r="T86" i="17"/>
  <c r="T85" i="17"/>
  <c r="J85" i="17" s="1"/>
  <c r="T84" i="17"/>
  <c r="T83" i="17"/>
  <c r="J83" i="17" s="1"/>
  <c r="T82" i="17"/>
  <c r="T81" i="17"/>
  <c r="J81" i="17" s="1"/>
  <c r="T80" i="17"/>
  <c r="T79" i="17"/>
  <c r="J79" i="17" s="1"/>
  <c r="T78" i="17"/>
  <c r="T77" i="17"/>
  <c r="J77" i="17" s="1"/>
  <c r="T76" i="17"/>
  <c r="T75" i="17"/>
  <c r="J75" i="17" s="1"/>
  <c r="T74" i="17"/>
  <c r="T73" i="17"/>
  <c r="J73" i="17" s="1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73" i="17"/>
  <c r="K55" i="17"/>
  <c r="L55" i="17"/>
  <c r="M55" i="17"/>
  <c r="K56" i="17"/>
  <c r="L56" i="17"/>
  <c r="M56" i="17"/>
  <c r="K57" i="17"/>
  <c r="L57" i="17"/>
  <c r="M57" i="17"/>
  <c r="K58" i="17"/>
  <c r="L58" i="17"/>
  <c r="M58" i="17"/>
  <c r="K59" i="17"/>
  <c r="L59" i="17"/>
  <c r="M59" i="17"/>
  <c r="K60" i="17"/>
  <c r="L60" i="17"/>
  <c r="M60" i="17"/>
  <c r="K61" i="17"/>
  <c r="L61" i="17"/>
  <c r="M61" i="17"/>
  <c r="K62" i="17"/>
  <c r="L62" i="17"/>
  <c r="M62" i="17"/>
  <c r="K63" i="17"/>
  <c r="L63" i="17"/>
  <c r="M63" i="17"/>
  <c r="K64" i="17"/>
  <c r="L64" i="17"/>
  <c r="M64" i="17"/>
  <c r="K65" i="17"/>
  <c r="L65" i="17"/>
  <c r="M65" i="17"/>
  <c r="K66" i="17"/>
  <c r="L66" i="17"/>
  <c r="M66" i="17"/>
  <c r="K67" i="17"/>
  <c r="L67" i="17"/>
  <c r="M67" i="17"/>
  <c r="K68" i="17"/>
  <c r="L68" i="17"/>
  <c r="M68" i="17"/>
  <c r="K69" i="17"/>
  <c r="L69" i="17"/>
  <c r="M69" i="17"/>
  <c r="K54" i="17"/>
  <c r="L54" i="17"/>
  <c r="M54" i="17"/>
  <c r="DF69" i="17"/>
  <c r="DF68" i="17"/>
  <c r="DF67" i="17"/>
  <c r="DF66" i="17"/>
  <c r="DF65" i="17"/>
  <c r="DF64" i="17"/>
  <c r="DF63" i="17"/>
  <c r="DF62" i="17"/>
  <c r="DF61" i="17"/>
  <c r="DF60" i="17"/>
  <c r="DF59" i="17"/>
  <c r="DF58" i="17"/>
  <c r="DF57" i="17"/>
  <c r="DF56" i="17"/>
  <c r="DF55" i="17"/>
  <c r="DF54" i="17"/>
  <c r="DF70" i="17" s="1"/>
  <c r="DA69" i="17"/>
  <c r="DA68" i="17"/>
  <c r="DA67" i="17"/>
  <c r="DA66" i="17"/>
  <c r="DA65" i="17"/>
  <c r="DA64" i="17"/>
  <c r="DA63" i="17"/>
  <c r="DA62" i="17"/>
  <c r="DA61" i="17"/>
  <c r="DA60" i="17"/>
  <c r="DA59" i="17"/>
  <c r="DA58" i="17"/>
  <c r="DA57" i="17"/>
  <c r="DA56" i="17"/>
  <c r="DA55" i="17"/>
  <c r="DA54" i="17"/>
  <c r="DA70" i="17" s="1"/>
  <c r="CV69" i="17"/>
  <c r="CV68" i="17"/>
  <c r="CV67" i="17"/>
  <c r="CV66" i="17"/>
  <c r="CV65" i="17"/>
  <c r="CV64" i="17"/>
  <c r="CV63" i="17"/>
  <c r="CV62" i="17"/>
  <c r="CV61" i="17"/>
  <c r="CV60" i="17"/>
  <c r="CV59" i="17"/>
  <c r="CV58" i="17"/>
  <c r="CV57" i="17"/>
  <c r="CV56" i="17"/>
  <c r="CV55" i="17"/>
  <c r="CV54" i="17"/>
  <c r="CV70" i="17" s="1"/>
  <c r="CQ69" i="17"/>
  <c r="CQ68" i="17"/>
  <c r="CQ67" i="17"/>
  <c r="CQ66" i="17"/>
  <c r="CQ65" i="17"/>
  <c r="CQ64" i="17"/>
  <c r="CQ63" i="17"/>
  <c r="CQ62" i="17"/>
  <c r="CQ61" i="17"/>
  <c r="CQ60" i="17"/>
  <c r="CQ59" i="17"/>
  <c r="CQ58" i="17"/>
  <c r="CQ57" i="17"/>
  <c r="CQ56" i="17"/>
  <c r="CQ55" i="17"/>
  <c r="CQ54" i="17"/>
  <c r="CQ70" i="17" s="1"/>
  <c r="CL69" i="17"/>
  <c r="CL68" i="17"/>
  <c r="CL67" i="17"/>
  <c r="CL66" i="17"/>
  <c r="CL65" i="17"/>
  <c r="CL64" i="17"/>
  <c r="CL63" i="17"/>
  <c r="CL62" i="17"/>
  <c r="CL61" i="17"/>
  <c r="CL60" i="17"/>
  <c r="CL59" i="17"/>
  <c r="CL58" i="17"/>
  <c r="CL57" i="17"/>
  <c r="CL56" i="17"/>
  <c r="CL55" i="17"/>
  <c r="CL54" i="17"/>
  <c r="CL70" i="17" s="1"/>
  <c r="CG69" i="17"/>
  <c r="CG68" i="17"/>
  <c r="CG67" i="17"/>
  <c r="CG66" i="17"/>
  <c r="CG65" i="17"/>
  <c r="CG64" i="17"/>
  <c r="CG63" i="17"/>
  <c r="CG62" i="17"/>
  <c r="CG61" i="17"/>
  <c r="CG60" i="17"/>
  <c r="CG59" i="17"/>
  <c r="CG58" i="17"/>
  <c r="CG57" i="17"/>
  <c r="CG56" i="17"/>
  <c r="CG55" i="17"/>
  <c r="CG54" i="17"/>
  <c r="CG70" i="17" s="1"/>
  <c r="CB69" i="17"/>
  <c r="CB68" i="17"/>
  <c r="CB67" i="17"/>
  <c r="CB66" i="17"/>
  <c r="CB65" i="17"/>
  <c r="CB64" i="17"/>
  <c r="CB63" i="17"/>
  <c r="CB62" i="17"/>
  <c r="CB61" i="17"/>
  <c r="CB60" i="17"/>
  <c r="CB59" i="17"/>
  <c r="CB58" i="17"/>
  <c r="CB57" i="17"/>
  <c r="CB56" i="17"/>
  <c r="CB55" i="17"/>
  <c r="CB54" i="17"/>
  <c r="CB70" i="17" s="1"/>
  <c r="BW69" i="17"/>
  <c r="BW68" i="17"/>
  <c r="BW67" i="17"/>
  <c r="BW66" i="17"/>
  <c r="BW65" i="17"/>
  <c r="BW64" i="17"/>
  <c r="BW63" i="17"/>
  <c r="BW62" i="17"/>
  <c r="BW61" i="17"/>
  <c r="BW60" i="17"/>
  <c r="BW59" i="17"/>
  <c r="BW58" i="17"/>
  <c r="BW57" i="17"/>
  <c r="BW56" i="17"/>
  <c r="BW55" i="17"/>
  <c r="BW54" i="17"/>
  <c r="BW70" i="17" s="1"/>
  <c r="BR69" i="17"/>
  <c r="BR68" i="17"/>
  <c r="BR67" i="17"/>
  <c r="BR66" i="17"/>
  <c r="BR65" i="17"/>
  <c r="BR64" i="17"/>
  <c r="BR63" i="17"/>
  <c r="BR62" i="17"/>
  <c r="BR61" i="17"/>
  <c r="BR60" i="17"/>
  <c r="BR59" i="17"/>
  <c r="BR58" i="17"/>
  <c r="BR57" i="17"/>
  <c r="BR56" i="17"/>
  <c r="BR55" i="17"/>
  <c r="BR54" i="17"/>
  <c r="BR70" i="17" s="1"/>
  <c r="BM69" i="17"/>
  <c r="BM68" i="17"/>
  <c r="BM67" i="17"/>
  <c r="BM66" i="17"/>
  <c r="BM65" i="17"/>
  <c r="BM64" i="17"/>
  <c r="BM63" i="17"/>
  <c r="BM62" i="17"/>
  <c r="BM61" i="17"/>
  <c r="BM60" i="17"/>
  <c r="BM59" i="17"/>
  <c r="BM58" i="17"/>
  <c r="BM57" i="17"/>
  <c r="BM56" i="17"/>
  <c r="BM55" i="17"/>
  <c r="BM54" i="17"/>
  <c r="BM70" i="17" s="1"/>
  <c r="BH69" i="17"/>
  <c r="BH68" i="17"/>
  <c r="BH67" i="17"/>
  <c r="BH66" i="17"/>
  <c r="BH65" i="17"/>
  <c r="BH64" i="17"/>
  <c r="BH63" i="17"/>
  <c r="BH62" i="17"/>
  <c r="BH61" i="17"/>
  <c r="BH60" i="17"/>
  <c r="BH59" i="17"/>
  <c r="BH58" i="17"/>
  <c r="BH57" i="17"/>
  <c r="BH56" i="17"/>
  <c r="BH55" i="17"/>
  <c r="BH54" i="17"/>
  <c r="BH70" i="17" s="1"/>
  <c r="BC69" i="17"/>
  <c r="BC68" i="17"/>
  <c r="BC67" i="17"/>
  <c r="BC66" i="17"/>
  <c r="BC65" i="17"/>
  <c r="BC64" i="17"/>
  <c r="BC63" i="17"/>
  <c r="BC62" i="17"/>
  <c r="BC61" i="17"/>
  <c r="BC60" i="17"/>
  <c r="BC59" i="17"/>
  <c r="BC58" i="17"/>
  <c r="BC57" i="17"/>
  <c r="BC56" i="17"/>
  <c r="BC55" i="17"/>
  <c r="BC54" i="17"/>
  <c r="BC70" i="17" s="1"/>
  <c r="AX69" i="17"/>
  <c r="AX68" i="17"/>
  <c r="AX67" i="17"/>
  <c r="AX66" i="17"/>
  <c r="AX65" i="17"/>
  <c r="AX64" i="17"/>
  <c r="AX63" i="17"/>
  <c r="AX62" i="17"/>
  <c r="AX61" i="17"/>
  <c r="AX60" i="17"/>
  <c r="AX59" i="17"/>
  <c r="AX58" i="17"/>
  <c r="AX57" i="17"/>
  <c r="AX56" i="17"/>
  <c r="AX55" i="17"/>
  <c r="AX54" i="17"/>
  <c r="AX70" i="17" s="1"/>
  <c r="AS69" i="17"/>
  <c r="AS68" i="17"/>
  <c r="AS67" i="17"/>
  <c r="AS66" i="17"/>
  <c r="AS65" i="17"/>
  <c r="AS64" i="17"/>
  <c r="AS63" i="17"/>
  <c r="AS62" i="17"/>
  <c r="AS61" i="17"/>
  <c r="AS60" i="17"/>
  <c r="AS59" i="17"/>
  <c r="AS58" i="17"/>
  <c r="AS57" i="17"/>
  <c r="AS56" i="17"/>
  <c r="AS55" i="17"/>
  <c r="AS54" i="17"/>
  <c r="AS70" i="17" s="1"/>
  <c r="AN69" i="17"/>
  <c r="AN68" i="17"/>
  <c r="AN67" i="17"/>
  <c r="AN66" i="17"/>
  <c r="AN65" i="17"/>
  <c r="AN64" i="17"/>
  <c r="AN63" i="17"/>
  <c r="AN62" i="17"/>
  <c r="AN61" i="17"/>
  <c r="AN60" i="17"/>
  <c r="AN59" i="17"/>
  <c r="AN58" i="17"/>
  <c r="AN57" i="17"/>
  <c r="AN56" i="17"/>
  <c r="AN55" i="17"/>
  <c r="AN54" i="17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I57" i="17"/>
  <c r="AI56" i="17"/>
  <c r="AI55" i="17"/>
  <c r="AI54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J54" i="17" s="1"/>
  <c r="Y69" i="17"/>
  <c r="Y68" i="17"/>
  <c r="Y67" i="17"/>
  <c r="Y66" i="17"/>
  <c r="Y65" i="17"/>
  <c r="Y64" i="17"/>
  <c r="Y63" i="17"/>
  <c r="Y62" i="17"/>
  <c r="J62" i="17" s="1"/>
  <c r="Y61" i="17"/>
  <c r="Y60" i="17"/>
  <c r="Y59" i="17"/>
  <c r="Y58" i="17"/>
  <c r="Y57" i="17"/>
  <c r="Y56" i="17"/>
  <c r="Y55" i="17"/>
  <c r="Y54" i="17"/>
  <c r="T69" i="17"/>
  <c r="T68" i="17"/>
  <c r="T67" i="17"/>
  <c r="T66" i="17"/>
  <c r="J66" i="17" s="1"/>
  <c r="T65" i="17"/>
  <c r="T64" i="17"/>
  <c r="T63" i="17"/>
  <c r="T62" i="17"/>
  <c r="T61" i="17"/>
  <c r="T60" i="17"/>
  <c r="T59" i="17"/>
  <c r="T58" i="17"/>
  <c r="J58" i="17" s="1"/>
  <c r="T57" i="17"/>
  <c r="T56" i="17"/>
  <c r="T55" i="17"/>
  <c r="T54" i="17"/>
  <c r="O55" i="17"/>
  <c r="O56" i="17"/>
  <c r="J56" i="17" s="1"/>
  <c r="O57" i="17"/>
  <c r="O58" i="17"/>
  <c r="O59" i="17"/>
  <c r="O60" i="17"/>
  <c r="J60" i="17" s="1"/>
  <c r="O61" i="17"/>
  <c r="O62" i="17"/>
  <c r="O63" i="17"/>
  <c r="O64" i="17"/>
  <c r="J64" i="17" s="1"/>
  <c r="O65" i="17"/>
  <c r="O66" i="17"/>
  <c r="O67" i="17"/>
  <c r="O68" i="17"/>
  <c r="J68" i="17" s="1"/>
  <c r="O69" i="17"/>
  <c r="O54" i="17"/>
  <c r="K30" i="17"/>
  <c r="L30" i="17"/>
  <c r="M30" i="17"/>
  <c r="K31" i="17"/>
  <c r="L31" i="17"/>
  <c r="M31" i="17"/>
  <c r="M50" i="17" s="1"/>
  <c r="K32" i="17"/>
  <c r="L32" i="17"/>
  <c r="M32" i="17"/>
  <c r="K33" i="17"/>
  <c r="L33" i="17"/>
  <c r="M33" i="17"/>
  <c r="K34" i="17"/>
  <c r="L34" i="17"/>
  <c r="M34" i="17"/>
  <c r="K35" i="17"/>
  <c r="L35" i="17"/>
  <c r="M35" i="17"/>
  <c r="K36" i="17"/>
  <c r="L36" i="17"/>
  <c r="M36" i="17"/>
  <c r="K37" i="17"/>
  <c r="L37" i="17"/>
  <c r="M37" i="17"/>
  <c r="K38" i="17"/>
  <c r="L38" i="17"/>
  <c r="M38" i="17"/>
  <c r="K39" i="17"/>
  <c r="L39" i="17"/>
  <c r="M39" i="17"/>
  <c r="K40" i="17"/>
  <c r="L40" i="17"/>
  <c r="M40" i="17"/>
  <c r="K41" i="17"/>
  <c r="L41" i="17"/>
  <c r="M41" i="17"/>
  <c r="K42" i="17"/>
  <c r="L42" i="17"/>
  <c r="M42" i="17"/>
  <c r="K43" i="17"/>
  <c r="L43" i="17"/>
  <c r="M43" i="17"/>
  <c r="K44" i="17"/>
  <c r="L44" i="17"/>
  <c r="M44" i="17"/>
  <c r="K45" i="17"/>
  <c r="L45" i="17"/>
  <c r="M45" i="17"/>
  <c r="K46" i="17"/>
  <c r="L46" i="17"/>
  <c r="M46" i="17"/>
  <c r="K47" i="17"/>
  <c r="L47" i="17"/>
  <c r="M47" i="17"/>
  <c r="K48" i="17"/>
  <c r="L48" i="17"/>
  <c r="M48" i="17"/>
  <c r="K49" i="17"/>
  <c r="L49" i="17"/>
  <c r="M49" i="17"/>
  <c r="K29" i="17"/>
  <c r="L29" i="17"/>
  <c r="L50" i="17" s="1"/>
  <c r="M29" i="17"/>
  <c r="DF49" i="17"/>
  <c r="DF48" i="17"/>
  <c r="DF47" i="17"/>
  <c r="DF46" i="17"/>
  <c r="DF45" i="17"/>
  <c r="DF44" i="17"/>
  <c r="DF43" i="17"/>
  <c r="DF42" i="17"/>
  <c r="DF41" i="17"/>
  <c r="DF40" i="17"/>
  <c r="DF39" i="17"/>
  <c r="DF38" i="17"/>
  <c r="DF37" i="17"/>
  <c r="DF36" i="17"/>
  <c r="DF35" i="17"/>
  <c r="DF34" i="17"/>
  <c r="DF33" i="17"/>
  <c r="DF32" i="17"/>
  <c r="DF31" i="17"/>
  <c r="DF30" i="17"/>
  <c r="DF29" i="17"/>
  <c r="DA49" i="17"/>
  <c r="DA48" i="17"/>
  <c r="DA47" i="17"/>
  <c r="DA46" i="17"/>
  <c r="DA45" i="17"/>
  <c r="DA44" i="17"/>
  <c r="DA43" i="17"/>
  <c r="DA42" i="17"/>
  <c r="DA41" i="17"/>
  <c r="DA40" i="17"/>
  <c r="DA39" i="17"/>
  <c r="DA38" i="17"/>
  <c r="DA37" i="17"/>
  <c r="DA36" i="17"/>
  <c r="DA35" i="17"/>
  <c r="DA34" i="17"/>
  <c r="DA33" i="17"/>
  <c r="DA32" i="17"/>
  <c r="DA31" i="17"/>
  <c r="DA30" i="17"/>
  <c r="DA50" i="17" s="1"/>
  <c r="DA29" i="17"/>
  <c r="CV49" i="17"/>
  <c r="CV48" i="17"/>
  <c r="CV47" i="17"/>
  <c r="CV46" i="17"/>
  <c r="CV45" i="17"/>
  <c r="CV44" i="17"/>
  <c r="CV43" i="17"/>
  <c r="CV42" i="17"/>
  <c r="CV41" i="17"/>
  <c r="CV40" i="17"/>
  <c r="CV39" i="17"/>
  <c r="CV38" i="17"/>
  <c r="CV37" i="17"/>
  <c r="CV36" i="17"/>
  <c r="CV35" i="17"/>
  <c r="CV34" i="17"/>
  <c r="CV33" i="17"/>
  <c r="CV32" i="17"/>
  <c r="CV31" i="17"/>
  <c r="CV30" i="17"/>
  <c r="CV29" i="17"/>
  <c r="CQ49" i="17"/>
  <c r="CQ48" i="17"/>
  <c r="CQ47" i="17"/>
  <c r="CQ46" i="17"/>
  <c r="CQ45" i="17"/>
  <c r="CQ44" i="17"/>
  <c r="CQ43" i="17"/>
  <c r="CQ42" i="17"/>
  <c r="CQ41" i="17"/>
  <c r="CQ40" i="17"/>
  <c r="CQ39" i="17"/>
  <c r="CQ38" i="17"/>
  <c r="CQ37" i="17"/>
  <c r="CQ36" i="17"/>
  <c r="CQ35" i="17"/>
  <c r="CQ34" i="17"/>
  <c r="CQ33" i="17"/>
  <c r="CQ32" i="17"/>
  <c r="CQ31" i="17"/>
  <c r="CQ30" i="17"/>
  <c r="CQ50" i="17" s="1"/>
  <c r="CQ29" i="17"/>
  <c r="CL49" i="17"/>
  <c r="CL48" i="17"/>
  <c r="CL47" i="17"/>
  <c r="CL46" i="17"/>
  <c r="CL45" i="17"/>
  <c r="CL44" i="17"/>
  <c r="CL43" i="17"/>
  <c r="CL42" i="17"/>
  <c r="CL41" i="17"/>
  <c r="CL40" i="17"/>
  <c r="CL39" i="17"/>
  <c r="CL38" i="17"/>
  <c r="CL37" i="17"/>
  <c r="CL36" i="17"/>
  <c r="CL35" i="17"/>
  <c r="CL34" i="17"/>
  <c r="CL33" i="17"/>
  <c r="CL32" i="17"/>
  <c r="CL31" i="17"/>
  <c r="CL30" i="17"/>
  <c r="CL29" i="17"/>
  <c r="CG49" i="17"/>
  <c r="CG48" i="17"/>
  <c r="CG47" i="17"/>
  <c r="CG46" i="17"/>
  <c r="CG45" i="17"/>
  <c r="CG44" i="17"/>
  <c r="CG43" i="17"/>
  <c r="CG42" i="17"/>
  <c r="CG41" i="17"/>
  <c r="CG40" i="17"/>
  <c r="CG39" i="17"/>
  <c r="CG38" i="17"/>
  <c r="CG37" i="17"/>
  <c r="CG36" i="17"/>
  <c r="CG35" i="17"/>
  <c r="CG34" i="17"/>
  <c r="CG33" i="17"/>
  <c r="CG32" i="17"/>
  <c r="CG31" i="17"/>
  <c r="CG30" i="17"/>
  <c r="CG50" i="17" s="1"/>
  <c r="CG29" i="17"/>
  <c r="CB49" i="17"/>
  <c r="CB48" i="17"/>
  <c r="CB47" i="17"/>
  <c r="CB46" i="17"/>
  <c r="CB45" i="17"/>
  <c r="CB44" i="17"/>
  <c r="CB43" i="17"/>
  <c r="CB42" i="17"/>
  <c r="CB41" i="17"/>
  <c r="CB40" i="17"/>
  <c r="CB39" i="17"/>
  <c r="CB38" i="17"/>
  <c r="CB37" i="17"/>
  <c r="CB36" i="17"/>
  <c r="CB35" i="17"/>
  <c r="CB34" i="17"/>
  <c r="CB33" i="17"/>
  <c r="CB32" i="17"/>
  <c r="CB31" i="17"/>
  <c r="CB30" i="17"/>
  <c r="CB29" i="17"/>
  <c r="BW49" i="17"/>
  <c r="BW48" i="17"/>
  <c r="BW47" i="17"/>
  <c r="BW46" i="17"/>
  <c r="BW45" i="17"/>
  <c r="BW44" i="17"/>
  <c r="BW43" i="17"/>
  <c r="BW42" i="17"/>
  <c r="BW41" i="17"/>
  <c r="BW40" i="17"/>
  <c r="BW39" i="17"/>
  <c r="BW38" i="17"/>
  <c r="BW37" i="17"/>
  <c r="BW36" i="17"/>
  <c r="BW35" i="17"/>
  <c r="BW34" i="17"/>
  <c r="BW33" i="17"/>
  <c r="BW32" i="17"/>
  <c r="BW31" i="17"/>
  <c r="BW30" i="17"/>
  <c r="BW50" i="17" s="1"/>
  <c r="BW29" i="17"/>
  <c r="BR49" i="17"/>
  <c r="BR48" i="17"/>
  <c r="BR47" i="17"/>
  <c r="BR46" i="17"/>
  <c r="BR45" i="17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31" i="17"/>
  <c r="BR30" i="17"/>
  <c r="BR29" i="17"/>
  <c r="BM49" i="17"/>
  <c r="BM48" i="17"/>
  <c r="BM47" i="17"/>
  <c r="BM46" i="17"/>
  <c r="BM45" i="17"/>
  <c r="BM44" i="17"/>
  <c r="BM43" i="17"/>
  <c r="BM42" i="17"/>
  <c r="BM41" i="17"/>
  <c r="BM40" i="17"/>
  <c r="BM39" i="17"/>
  <c r="BM38" i="17"/>
  <c r="BM37" i="17"/>
  <c r="BM36" i="17"/>
  <c r="BM35" i="17"/>
  <c r="BM34" i="17"/>
  <c r="BM33" i="17"/>
  <c r="BM32" i="17"/>
  <c r="BM31" i="17"/>
  <c r="BM30" i="17"/>
  <c r="BM50" i="17" s="1"/>
  <c r="BM29" i="17"/>
  <c r="BH49" i="17"/>
  <c r="BH48" i="17"/>
  <c r="BH47" i="17"/>
  <c r="BH46" i="17"/>
  <c r="BH45" i="17"/>
  <c r="BH44" i="17"/>
  <c r="BH43" i="17"/>
  <c r="BH42" i="17"/>
  <c r="BH41" i="17"/>
  <c r="BH40" i="17"/>
  <c r="BH39" i="17"/>
  <c r="BH38" i="17"/>
  <c r="BH37" i="17"/>
  <c r="BH36" i="17"/>
  <c r="BH35" i="17"/>
  <c r="BH34" i="17"/>
  <c r="BH33" i="17"/>
  <c r="BH32" i="17"/>
  <c r="BH31" i="17"/>
  <c r="BH30" i="17"/>
  <c r="BH29" i="17"/>
  <c r="BC49" i="17"/>
  <c r="BC48" i="17"/>
  <c r="BC47" i="17"/>
  <c r="BC46" i="17"/>
  <c r="BC45" i="17"/>
  <c r="BC44" i="17"/>
  <c r="BC43" i="17"/>
  <c r="BC42" i="17"/>
  <c r="BC41" i="17"/>
  <c r="BC40" i="17"/>
  <c r="BC39" i="17"/>
  <c r="BC38" i="17"/>
  <c r="BC37" i="17"/>
  <c r="BC36" i="17"/>
  <c r="BC35" i="17"/>
  <c r="BC34" i="17"/>
  <c r="BC33" i="17"/>
  <c r="BC32" i="17"/>
  <c r="BC31" i="17"/>
  <c r="BC30" i="17"/>
  <c r="BC50" i="17" s="1"/>
  <c r="BC29" i="17"/>
  <c r="AX49" i="17"/>
  <c r="AX48" i="17"/>
  <c r="AX47" i="17"/>
  <c r="AX46" i="17"/>
  <c r="AX45" i="17"/>
  <c r="AX44" i="17"/>
  <c r="AX43" i="17"/>
  <c r="AX42" i="17"/>
  <c r="AX41" i="17"/>
  <c r="AX40" i="17"/>
  <c r="AX39" i="17"/>
  <c r="AX38" i="17"/>
  <c r="AX37" i="17"/>
  <c r="AX36" i="17"/>
  <c r="AX35" i="17"/>
  <c r="AX34" i="17"/>
  <c r="AX33" i="17"/>
  <c r="AX32" i="17"/>
  <c r="AX31" i="17"/>
  <c r="AX30" i="17"/>
  <c r="AX29" i="17"/>
  <c r="AS49" i="17"/>
  <c r="AS48" i="17"/>
  <c r="AS47" i="17"/>
  <c r="AS46" i="17"/>
  <c r="AS45" i="17"/>
  <c r="AS44" i="17"/>
  <c r="AS43" i="17"/>
  <c r="AS42" i="17"/>
  <c r="AS41" i="17"/>
  <c r="AS40" i="17"/>
  <c r="AS39" i="17"/>
  <c r="AS38" i="17"/>
  <c r="AS37" i="17"/>
  <c r="AS36" i="17"/>
  <c r="AS35" i="17"/>
  <c r="AS34" i="17"/>
  <c r="AS33" i="17"/>
  <c r="AS32" i="17"/>
  <c r="AS31" i="17"/>
  <c r="AS30" i="17"/>
  <c r="AS50" i="17" s="1"/>
  <c r="AS29" i="17"/>
  <c r="AN49" i="17"/>
  <c r="AN48" i="17"/>
  <c r="AN47" i="17"/>
  <c r="AN46" i="17"/>
  <c r="AN45" i="17"/>
  <c r="AN44" i="17"/>
  <c r="AN43" i="17"/>
  <c r="AN42" i="17"/>
  <c r="AN41" i="17"/>
  <c r="AN40" i="17"/>
  <c r="AN39" i="17"/>
  <c r="AN38" i="17"/>
  <c r="AN37" i="17"/>
  <c r="AN36" i="17"/>
  <c r="AN35" i="17"/>
  <c r="AN34" i="17"/>
  <c r="AN33" i="17"/>
  <c r="AN32" i="17"/>
  <c r="AN31" i="17"/>
  <c r="AN30" i="17"/>
  <c r="AN29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50" i="17" s="1"/>
  <c r="AD29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50" i="17" s="1"/>
  <c r="Y29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O30" i="17"/>
  <c r="O31" i="17"/>
  <c r="O50" i="17" s="1"/>
  <c r="O51" i="17" s="1"/>
  <c r="O32" i="17"/>
  <c r="O33" i="17"/>
  <c r="O34" i="17"/>
  <c r="O35" i="17"/>
  <c r="J35" i="17" s="1"/>
  <c r="O36" i="17"/>
  <c r="O37" i="17"/>
  <c r="O38" i="17"/>
  <c r="O39" i="17"/>
  <c r="J39" i="17" s="1"/>
  <c r="O40" i="17"/>
  <c r="O41" i="17"/>
  <c r="O42" i="17"/>
  <c r="O43" i="17"/>
  <c r="J43" i="17" s="1"/>
  <c r="O44" i="17"/>
  <c r="O45" i="17"/>
  <c r="O46" i="17"/>
  <c r="O47" i="17"/>
  <c r="O48" i="17"/>
  <c r="O49" i="17"/>
  <c r="J33" i="17"/>
  <c r="J37" i="17"/>
  <c r="J41" i="17"/>
  <c r="J49" i="17"/>
  <c r="J55" i="17"/>
  <c r="J57" i="17"/>
  <c r="J59" i="17"/>
  <c r="J61" i="17"/>
  <c r="J63" i="17"/>
  <c r="J65" i="17"/>
  <c r="J67" i="17"/>
  <c r="J69" i="17"/>
  <c r="O29" i="17"/>
  <c r="K13" i="17"/>
  <c r="L13" i="17"/>
  <c r="M13" i="17"/>
  <c r="K14" i="17"/>
  <c r="K27" i="17" s="1"/>
  <c r="L14" i="17"/>
  <c r="M14" i="17"/>
  <c r="M27" i="17" s="1"/>
  <c r="K15" i="17"/>
  <c r="L15" i="17"/>
  <c r="M15" i="17"/>
  <c r="K16" i="17"/>
  <c r="L16" i="17"/>
  <c r="M16" i="17"/>
  <c r="K17" i="17"/>
  <c r="L17" i="17"/>
  <c r="M17" i="17"/>
  <c r="K18" i="17"/>
  <c r="L18" i="17"/>
  <c r="M18" i="17"/>
  <c r="K19" i="17"/>
  <c r="L19" i="17"/>
  <c r="M19" i="17"/>
  <c r="K20" i="17"/>
  <c r="L20" i="17"/>
  <c r="M20" i="17"/>
  <c r="K21" i="17"/>
  <c r="L21" i="17"/>
  <c r="M21" i="17"/>
  <c r="K22" i="17"/>
  <c r="L22" i="17"/>
  <c r="M22" i="17"/>
  <c r="K23" i="17"/>
  <c r="L23" i="17"/>
  <c r="M23" i="17"/>
  <c r="K24" i="17"/>
  <c r="L24" i="17"/>
  <c r="M24" i="17"/>
  <c r="K25" i="17"/>
  <c r="L25" i="17"/>
  <c r="M25" i="17"/>
  <c r="K26" i="17"/>
  <c r="L26" i="17"/>
  <c r="M26" i="17"/>
  <c r="K12" i="17"/>
  <c r="L12" i="17"/>
  <c r="M12" i="17"/>
  <c r="DF26" i="17"/>
  <c r="DF25" i="17"/>
  <c r="DF24" i="17"/>
  <c r="DF23" i="17"/>
  <c r="DF22" i="17"/>
  <c r="DF21" i="17"/>
  <c r="DF20" i="17"/>
  <c r="DF19" i="17"/>
  <c r="DF18" i="17"/>
  <c r="DF17" i="17"/>
  <c r="DF16" i="17"/>
  <c r="DF15" i="17"/>
  <c r="DF14" i="17"/>
  <c r="DF13" i="17"/>
  <c r="DF12" i="17"/>
  <c r="DA26" i="17"/>
  <c r="DA25" i="17"/>
  <c r="DA24" i="17"/>
  <c r="DA23" i="17"/>
  <c r="DA22" i="17"/>
  <c r="DA21" i="17"/>
  <c r="DA20" i="17"/>
  <c r="DA19" i="17"/>
  <c r="DA18" i="17"/>
  <c r="DA17" i="17"/>
  <c r="DA16" i="17"/>
  <c r="DA15" i="17"/>
  <c r="DA14" i="17"/>
  <c r="DA13" i="17"/>
  <c r="DA27" i="17" s="1"/>
  <c r="DA12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27" i="17" s="1"/>
  <c r="CQ12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27" i="17" s="1"/>
  <c r="CG12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27" i="17" s="1"/>
  <c r="BW12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27" i="17" s="1"/>
  <c r="BM12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27" i="17" s="1"/>
  <c r="BC12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27" i="17" s="1"/>
  <c r="AS12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27" i="17" s="1"/>
  <c r="AI12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12" i="17"/>
  <c r="T114" i="17"/>
  <c r="Y114" i="17"/>
  <c r="AD114" i="17"/>
  <c r="AI114" i="17"/>
  <c r="AN114" i="17"/>
  <c r="AS114" i="17"/>
  <c r="AX114" i="17"/>
  <c r="BC114" i="17"/>
  <c r="BH114" i="17"/>
  <c r="BM114" i="17"/>
  <c r="BR114" i="17"/>
  <c r="BW114" i="17"/>
  <c r="CB114" i="17"/>
  <c r="CG114" i="17"/>
  <c r="CL114" i="17"/>
  <c r="CQ114" i="17"/>
  <c r="CV114" i="17"/>
  <c r="DA114" i="17"/>
  <c r="DF114" i="17"/>
  <c r="O114" i="17"/>
  <c r="T119" i="7"/>
  <c r="Y119" i="7"/>
  <c r="AD119" i="7"/>
  <c r="AI119" i="7"/>
  <c r="AN119" i="7"/>
  <c r="AS119" i="7"/>
  <c r="AX119" i="7"/>
  <c r="BC119" i="7"/>
  <c r="BH119" i="7"/>
  <c r="O119" i="7"/>
  <c r="K97" i="7"/>
  <c r="L97" i="7"/>
  <c r="M97" i="7"/>
  <c r="K98" i="7"/>
  <c r="L98" i="7"/>
  <c r="M98" i="7"/>
  <c r="M115" i="7" s="1"/>
  <c r="K99" i="7"/>
  <c r="L99" i="7"/>
  <c r="M99" i="7"/>
  <c r="K100" i="7"/>
  <c r="L100" i="7"/>
  <c r="M100" i="7"/>
  <c r="K101" i="7"/>
  <c r="L101" i="7"/>
  <c r="M101" i="7"/>
  <c r="K102" i="7"/>
  <c r="L102" i="7"/>
  <c r="M102" i="7"/>
  <c r="K103" i="7"/>
  <c r="L103" i="7"/>
  <c r="M103" i="7"/>
  <c r="K104" i="7"/>
  <c r="L104" i="7"/>
  <c r="M104" i="7"/>
  <c r="K105" i="7"/>
  <c r="L105" i="7"/>
  <c r="M105" i="7"/>
  <c r="K106" i="7"/>
  <c r="L106" i="7"/>
  <c r="M106" i="7"/>
  <c r="K107" i="7"/>
  <c r="L107" i="7"/>
  <c r="M107" i="7"/>
  <c r="K108" i="7"/>
  <c r="L108" i="7"/>
  <c r="M108" i="7"/>
  <c r="K109" i="7"/>
  <c r="L109" i="7"/>
  <c r="M109" i="7"/>
  <c r="K110" i="7"/>
  <c r="L110" i="7"/>
  <c r="M110" i="7"/>
  <c r="K111" i="7"/>
  <c r="L111" i="7"/>
  <c r="M111" i="7"/>
  <c r="K112" i="7"/>
  <c r="L112" i="7"/>
  <c r="M112" i="7"/>
  <c r="K113" i="7"/>
  <c r="L113" i="7"/>
  <c r="M113" i="7"/>
  <c r="K114" i="7"/>
  <c r="L114" i="7"/>
  <c r="M114" i="7"/>
  <c r="K96" i="7"/>
  <c r="L96" i="7"/>
  <c r="M96" i="7"/>
  <c r="K77" i="7"/>
  <c r="L77" i="7"/>
  <c r="M77" i="7"/>
  <c r="K78" i="7"/>
  <c r="L78" i="7"/>
  <c r="M78" i="7"/>
  <c r="K79" i="7"/>
  <c r="L79" i="7"/>
  <c r="M79" i="7"/>
  <c r="K80" i="7"/>
  <c r="L80" i="7"/>
  <c r="M80" i="7"/>
  <c r="K81" i="7"/>
  <c r="L81" i="7"/>
  <c r="M81" i="7"/>
  <c r="K82" i="7"/>
  <c r="L82" i="7"/>
  <c r="M82" i="7"/>
  <c r="K83" i="7"/>
  <c r="L83" i="7"/>
  <c r="M83" i="7"/>
  <c r="K84" i="7"/>
  <c r="L84" i="7"/>
  <c r="M84" i="7"/>
  <c r="K85" i="7"/>
  <c r="L85" i="7"/>
  <c r="M85" i="7"/>
  <c r="K86" i="7"/>
  <c r="L86" i="7"/>
  <c r="M86" i="7"/>
  <c r="K87" i="7"/>
  <c r="L87" i="7"/>
  <c r="M87" i="7"/>
  <c r="K88" i="7"/>
  <c r="L88" i="7"/>
  <c r="M88" i="7"/>
  <c r="K89" i="7"/>
  <c r="L89" i="7"/>
  <c r="M89" i="7"/>
  <c r="K90" i="7"/>
  <c r="L90" i="7"/>
  <c r="M90" i="7"/>
  <c r="K91" i="7"/>
  <c r="L91" i="7"/>
  <c r="M91" i="7"/>
  <c r="K92" i="7"/>
  <c r="L92" i="7"/>
  <c r="M92" i="7"/>
  <c r="K93" i="7"/>
  <c r="L93" i="7"/>
  <c r="M93" i="7"/>
  <c r="K94" i="7"/>
  <c r="L94" i="7"/>
  <c r="M94" i="7"/>
  <c r="K76" i="7"/>
  <c r="L76" i="7"/>
  <c r="M76" i="7"/>
  <c r="K55" i="7"/>
  <c r="L55" i="7"/>
  <c r="M55" i="7"/>
  <c r="K56" i="7"/>
  <c r="L56" i="7"/>
  <c r="M56" i="7"/>
  <c r="K57" i="7"/>
  <c r="L57" i="7"/>
  <c r="M57" i="7"/>
  <c r="K58" i="7"/>
  <c r="L58" i="7"/>
  <c r="M58" i="7"/>
  <c r="K59" i="7"/>
  <c r="L59" i="7"/>
  <c r="M59" i="7"/>
  <c r="K60" i="7"/>
  <c r="L60" i="7"/>
  <c r="M60" i="7"/>
  <c r="K61" i="7"/>
  <c r="L61" i="7"/>
  <c r="M61" i="7"/>
  <c r="K62" i="7"/>
  <c r="L62" i="7"/>
  <c r="M62" i="7"/>
  <c r="K63" i="7"/>
  <c r="L63" i="7"/>
  <c r="M63" i="7"/>
  <c r="K64" i="7"/>
  <c r="L64" i="7"/>
  <c r="M64" i="7"/>
  <c r="K65" i="7"/>
  <c r="L65" i="7"/>
  <c r="M65" i="7"/>
  <c r="K66" i="7"/>
  <c r="L66" i="7"/>
  <c r="M66" i="7"/>
  <c r="K67" i="7"/>
  <c r="L67" i="7"/>
  <c r="M67" i="7"/>
  <c r="K68" i="7"/>
  <c r="L68" i="7"/>
  <c r="M68" i="7"/>
  <c r="K69" i="7"/>
  <c r="L69" i="7"/>
  <c r="M69" i="7"/>
  <c r="K70" i="7"/>
  <c r="L70" i="7"/>
  <c r="M70" i="7"/>
  <c r="K71" i="7"/>
  <c r="L71" i="7"/>
  <c r="M71" i="7"/>
  <c r="K72" i="7"/>
  <c r="L72" i="7"/>
  <c r="M72" i="7"/>
  <c r="K54" i="7"/>
  <c r="L54" i="7"/>
  <c r="M54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K41" i="7"/>
  <c r="L41" i="7"/>
  <c r="M41" i="7"/>
  <c r="K42" i="7"/>
  <c r="L42" i="7"/>
  <c r="M42" i="7"/>
  <c r="K43" i="7"/>
  <c r="L43" i="7"/>
  <c r="M43" i="7"/>
  <c r="K44" i="7"/>
  <c r="L44" i="7"/>
  <c r="M44" i="7"/>
  <c r="K45" i="7"/>
  <c r="L45" i="7"/>
  <c r="M45" i="7"/>
  <c r="K46" i="7"/>
  <c r="L46" i="7"/>
  <c r="M46" i="7"/>
  <c r="K47" i="7"/>
  <c r="L47" i="7"/>
  <c r="M47" i="7"/>
  <c r="K48" i="7"/>
  <c r="L48" i="7"/>
  <c r="M48" i="7"/>
  <c r="K49" i="7"/>
  <c r="L49" i="7"/>
  <c r="M49" i="7"/>
  <c r="K27" i="7"/>
  <c r="L27" i="7"/>
  <c r="M27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K24" i="7"/>
  <c r="L24" i="7"/>
  <c r="M24" i="7"/>
  <c r="K12" i="7"/>
  <c r="L12" i="7"/>
  <c r="M12" i="7"/>
  <c r="BH114" i="7"/>
  <c r="BH113" i="7"/>
  <c r="BH112" i="7"/>
  <c r="BH111" i="7"/>
  <c r="BH110" i="7"/>
  <c r="BH109" i="7"/>
  <c r="BH108" i="7"/>
  <c r="BH107" i="7"/>
  <c r="BH106" i="7"/>
  <c r="BH105" i="7"/>
  <c r="BH104" i="7"/>
  <c r="BH103" i="7"/>
  <c r="BH102" i="7"/>
  <c r="BH101" i="7"/>
  <c r="BH100" i="7"/>
  <c r="BH99" i="7"/>
  <c r="BH98" i="7"/>
  <c r="BH97" i="7"/>
  <c r="BH115" i="7" s="1"/>
  <c r="BH96" i="7"/>
  <c r="BC114" i="7"/>
  <c r="BC113" i="7"/>
  <c r="BC112" i="7"/>
  <c r="BC111" i="7"/>
  <c r="BC110" i="7"/>
  <c r="BC109" i="7"/>
  <c r="BC108" i="7"/>
  <c r="BC107" i="7"/>
  <c r="BC106" i="7"/>
  <c r="BC105" i="7"/>
  <c r="BC104" i="7"/>
  <c r="BC103" i="7"/>
  <c r="BC102" i="7"/>
  <c r="BC101" i="7"/>
  <c r="BC100" i="7"/>
  <c r="BC99" i="7"/>
  <c r="BC98" i="7"/>
  <c r="BC97" i="7"/>
  <c r="BC115" i="7" s="1"/>
  <c r="BC96" i="7"/>
  <c r="AX114" i="7"/>
  <c r="AX113" i="7"/>
  <c r="AX112" i="7"/>
  <c r="AX111" i="7"/>
  <c r="AX110" i="7"/>
  <c r="AX109" i="7"/>
  <c r="AX108" i="7"/>
  <c r="AX107" i="7"/>
  <c r="AX106" i="7"/>
  <c r="AX105" i="7"/>
  <c r="AX104" i="7"/>
  <c r="AX103" i="7"/>
  <c r="AX102" i="7"/>
  <c r="AX101" i="7"/>
  <c r="AX100" i="7"/>
  <c r="AX99" i="7"/>
  <c r="AX98" i="7"/>
  <c r="AX97" i="7"/>
  <c r="AX115" i="7" s="1"/>
  <c r="AX96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115" i="7" s="1"/>
  <c r="AS96" i="7"/>
  <c r="AN114" i="7"/>
  <c r="AN113" i="7"/>
  <c r="AN112" i="7"/>
  <c r="AN111" i="7"/>
  <c r="AN110" i="7"/>
  <c r="AN109" i="7"/>
  <c r="AN108" i="7"/>
  <c r="AN107" i="7"/>
  <c r="AN106" i="7"/>
  <c r="AN105" i="7"/>
  <c r="AN104" i="7"/>
  <c r="AN103" i="7"/>
  <c r="AN102" i="7"/>
  <c r="AN101" i="7"/>
  <c r="AN100" i="7"/>
  <c r="AN99" i="7"/>
  <c r="AN98" i="7"/>
  <c r="AN97" i="7"/>
  <c r="AN115" i="7" s="1"/>
  <c r="AN96" i="7"/>
  <c r="AI114" i="7"/>
  <c r="AI113" i="7"/>
  <c r="AI112" i="7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115" i="7" s="1"/>
  <c r="AI96" i="7"/>
  <c r="AD114" i="7"/>
  <c r="AD113" i="7"/>
  <c r="AD112" i="7"/>
  <c r="AD111" i="7"/>
  <c r="AD110" i="7"/>
  <c r="AD109" i="7"/>
  <c r="AD108" i="7"/>
  <c r="AD107" i="7"/>
  <c r="AD106" i="7"/>
  <c r="AD105" i="7"/>
  <c r="AD104" i="7"/>
  <c r="AD103" i="7"/>
  <c r="AD102" i="7"/>
  <c r="AD101" i="7"/>
  <c r="AD100" i="7"/>
  <c r="AD99" i="7"/>
  <c r="AD98" i="7"/>
  <c r="AD97" i="7"/>
  <c r="AD96" i="7"/>
  <c r="Y114" i="7"/>
  <c r="Y113" i="7"/>
  <c r="J113" i="7" s="1"/>
  <c r="Y112" i="7"/>
  <c r="Y111" i="7"/>
  <c r="Y110" i="7"/>
  <c r="Y109" i="7"/>
  <c r="Y108" i="7"/>
  <c r="Y107" i="7"/>
  <c r="Y106" i="7"/>
  <c r="Y105" i="7"/>
  <c r="J105" i="7" s="1"/>
  <c r="Y104" i="7"/>
  <c r="Y103" i="7"/>
  <c r="Y102" i="7"/>
  <c r="Y101" i="7"/>
  <c r="Y100" i="7"/>
  <c r="Y99" i="7"/>
  <c r="Y98" i="7"/>
  <c r="Y97" i="7"/>
  <c r="J97" i="7" s="1"/>
  <c r="Y96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115" i="7" s="1"/>
  <c r="T96" i="7"/>
  <c r="O97" i="7"/>
  <c r="O98" i="7"/>
  <c r="J98" i="7" s="1"/>
  <c r="O99" i="7"/>
  <c r="O100" i="7"/>
  <c r="J100" i="7" s="1"/>
  <c r="O101" i="7"/>
  <c r="O102" i="7"/>
  <c r="J102" i="7" s="1"/>
  <c r="O103" i="7"/>
  <c r="O104" i="7"/>
  <c r="J104" i="7" s="1"/>
  <c r="O105" i="7"/>
  <c r="O106" i="7"/>
  <c r="J106" i="7" s="1"/>
  <c r="O107" i="7"/>
  <c r="O108" i="7"/>
  <c r="J108" i="7" s="1"/>
  <c r="O109" i="7"/>
  <c r="O110" i="7"/>
  <c r="J110" i="7" s="1"/>
  <c r="O111" i="7"/>
  <c r="O112" i="7"/>
  <c r="J112" i="7" s="1"/>
  <c r="O113" i="7"/>
  <c r="O114" i="7"/>
  <c r="O96" i="7"/>
  <c r="BH94" i="7"/>
  <c r="BH93" i="7"/>
  <c r="BH92" i="7"/>
  <c r="BH91" i="7"/>
  <c r="BH90" i="7"/>
  <c r="BH89" i="7"/>
  <c r="BH88" i="7"/>
  <c r="BH87" i="7"/>
  <c r="BH86" i="7"/>
  <c r="BH85" i="7"/>
  <c r="BH84" i="7"/>
  <c r="BH83" i="7"/>
  <c r="BH82" i="7"/>
  <c r="BH81" i="7"/>
  <c r="BH80" i="7"/>
  <c r="BH79" i="7"/>
  <c r="BH78" i="7"/>
  <c r="BH77" i="7"/>
  <c r="BH76" i="7"/>
  <c r="BC94" i="7"/>
  <c r="BC93" i="7"/>
  <c r="BC92" i="7"/>
  <c r="BC91" i="7"/>
  <c r="BC90" i="7"/>
  <c r="BC89" i="7"/>
  <c r="BC88" i="7"/>
  <c r="BC87" i="7"/>
  <c r="BC86" i="7"/>
  <c r="BC85" i="7"/>
  <c r="BC84" i="7"/>
  <c r="BC83" i="7"/>
  <c r="BC82" i="7"/>
  <c r="BC81" i="7"/>
  <c r="BC80" i="7"/>
  <c r="BC79" i="7"/>
  <c r="BC78" i="7"/>
  <c r="BC77" i="7"/>
  <c r="BC76" i="7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N94" i="7"/>
  <c r="AN93" i="7"/>
  <c r="AN92" i="7"/>
  <c r="AN91" i="7"/>
  <c r="AN90" i="7"/>
  <c r="AN89" i="7"/>
  <c r="AN88" i="7"/>
  <c r="AN87" i="7"/>
  <c r="AN86" i="7"/>
  <c r="AN85" i="7"/>
  <c r="AN84" i="7"/>
  <c r="AN83" i="7"/>
  <c r="AN82" i="7"/>
  <c r="AN81" i="7"/>
  <c r="AN80" i="7"/>
  <c r="AN79" i="7"/>
  <c r="AN78" i="7"/>
  <c r="AN77" i="7"/>
  <c r="AN76" i="7"/>
  <c r="AI94" i="7"/>
  <c r="AI93" i="7"/>
  <c r="AI92" i="7"/>
  <c r="AI91" i="7"/>
  <c r="AI90" i="7"/>
  <c r="AI89" i="7"/>
  <c r="AI88" i="7"/>
  <c r="AI87" i="7"/>
  <c r="AI86" i="7"/>
  <c r="AI85" i="7"/>
  <c r="AI84" i="7"/>
  <c r="AI83" i="7"/>
  <c r="AI82" i="7"/>
  <c r="AI81" i="7"/>
  <c r="AI80" i="7"/>
  <c r="AI79" i="7"/>
  <c r="AI78" i="7"/>
  <c r="AI77" i="7"/>
  <c r="AI76" i="7"/>
  <c r="AD94" i="7"/>
  <c r="AD93" i="7"/>
  <c r="AD92" i="7"/>
  <c r="AD91" i="7"/>
  <c r="AD90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Y94" i="7"/>
  <c r="Y93" i="7"/>
  <c r="J93" i="7" s="1"/>
  <c r="Y92" i="7"/>
  <c r="Y91" i="7"/>
  <c r="Y90" i="7"/>
  <c r="Y89" i="7"/>
  <c r="Y88" i="7"/>
  <c r="Y87" i="7"/>
  <c r="Y86" i="7"/>
  <c r="Y85" i="7"/>
  <c r="J85" i="7" s="1"/>
  <c r="Y84" i="7"/>
  <c r="Y83" i="7"/>
  <c r="Y82" i="7"/>
  <c r="Y81" i="7"/>
  <c r="Y80" i="7"/>
  <c r="Y79" i="7"/>
  <c r="Y78" i="7"/>
  <c r="Y77" i="7"/>
  <c r="J77" i="7" s="1"/>
  <c r="Y76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O77" i="7"/>
  <c r="O78" i="7"/>
  <c r="J78" i="7" s="1"/>
  <c r="O79" i="7"/>
  <c r="O80" i="7"/>
  <c r="J80" i="7" s="1"/>
  <c r="O81" i="7"/>
  <c r="O82" i="7"/>
  <c r="J82" i="7" s="1"/>
  <c r="O83" i="7"/>
  <c r="O84" i="7"/>
  <c r="J84" i="7" s="1"/>
  <c r="O85" i="7"/>
  <c r="O86" i="7"/>
  <c r="J86" i="7" s="1"/>
  <c r="O87" i="7"/>
  <c r="O88" i="7"/>
  <c r="J88" i="7" s="1"/>
  <c r="O89" i="7"/>
  <c r="O90" i="7"/>
  <c r="J90" i="7" s="1"/>
  <c r="O91" i="7"/>
  <c r="O92" i="7"/>
  <c r="J92" i="7" s="1"/>
  <c r="O93" i="7"/>
  <c r="O94" i="7"/>
  <c r="O76" i="7"/>
  <c r="BH72" i="7"/>
  <c r="BH71" i="7"/>
  <c r="BH70" i="7"/>
  <c r="BH69" i="7"/>
  <c r="BH68" i="7"/>
  <c r="BH67" i="7"/>
  <c r="BH66" i="7"/>
  <c r="BH65" i="7"/>
  <c r="BH64" i="7"/>
  <c r="BH63" i="7"/>
  <c r="BH62" i="7"/>
  <c r="BH61" i="7"/>
  <c r="BH60" i="7"/>
  <c r="BH59" i="7"/>
  <c r="BH58" i="7"/>
  <c r="BH57" i="7"/>
  <c r="BH56" i="7"/>
  <c r="BH55" i="7"/>
  <c r="BH54" i="7"/>
  <c r="BC72" i="7"/>
  <c r="BC71" i="7"/>
  <c r="BC70" i="7"/>
  <c r="BC69" i="7"/>
  <c r="BC68" i="7"/>
  <c r="BC67" i="7"/>
  <c r="BC66" i="7"/>
  <c r="BC65" i="7"/>
  <c r="BC64" i="7"/>
  <c r="BC63" i="7"/>
  <c r="BC62" i="7"/>
  <c r="BC61" i="7"/>
  <c r="BC60" i="7"/>
  <c r="BC59" i="7"/>
  <c r="BC58" i="7"/>
  <c r="BC57" i="7"/>
  <c r="BC56" i="7"/>
  <c r="BC55" i="7"/>
  <c r="BC73" i="7" s="1"/>
  <c r="BC54" i="7"/>
  <c r="AX72" i="7"/>
  <c r="AX71" i="7"/>
  <c r="AX70" i="7"/>
  <c r="AX69" i="7"/>
  <c r="AX68" i="7"/>
  <c r="AX67" i="7"/>
  <c r="AX66" i="7"/>
  <c r="AX65" i="7"/>
  <c r="AX64" i="7"/>
  <c r="AX63" i="7"/>
  <c r="AX62" i="7"/>
  <c r="AX61" i="7"/>
  <c r="AX60" i="7"/>
  <c r="AX59" i="7"/>
  <c r="AX58" i="7"/>
  <c r="AX57" i="7"/>
  <c r="AX56" i="7"/>
  <c r="AX55" i="7"/>
  <c r="AX54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55" i="7"/>
  <c r="AS73" i="7" s="1"/>
  <c r="AS54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73" i="7" s="1"/>
  <c r="AM54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I59" i="7"/>
  <c r="AI58" i="7"/>
  <c r="AI57" i="7"/>
  <c r="AI56" i="7"/>
  <c r="AI55" i="7"/>
  <c r="AI54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D58" i="7"/>
  <c r="AD57" i="7"/>
  <c r="AD56" i="7"/>
  <c r="AD55" i="7"/>
  <c r="AD54" i="7"/>
  <c r="Y72" i="7"/>
  <c r="Y71" i="7"/>
  <c r="J71" i="7" s="1"/>
  <c r="Y70" i="7"/>
  <c r="Y69" i="7"/>
  <c r="Y68" i="7"/>
  <c r="Y67" i="7"/>
  <c r="Y66" i="7"/>
  <c r="Y65" i="7"/>
  <c r="Y64" i="7"/>
  <c r="Y63" i="7"/>
  <c r="J63" i="7" s="1"/>
  <c r="Y62" i="7"/>
  <c r="Y61" i="7"/>
  <c r="Y60" i="7"/>
  <c r="Y59" i="7"/>
  <c r="Y58" i="7"/>
  <c r="Y57" i="7"/>
  <c r="Y56" i="7"/>
  <c r="Y55" i="7"/>
  <c r="J55" i="7" s="1"/>
  <c r="Y54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73" i="7" s="1"/>
  <c r="T54" i="7"/>
  <c r="O55" i="7"/>
  <c r="O56" i="7"/>
  <c r="J56" i="7" s="1"/>
  <c r="O57" i="7"/>
  <c r="O58" i="7"/>
  <c r="J58" i="7" s="1"/>
  <c r="O59" i="7"/>
  <c r="O60" i="7"/>
  <c r="J60" i="7" s="1"/>
  <c r="O61" i="7"/>
  <c r="O62" i="7"/>
  <c r="J62" i="7" s="1"/>
  <c r="O63" i="7"/>
  <c r="O64" i="7"/>
  <c r="J64" i="7" s="1"/>
  <c r="O65" i="7"/>
  <c r="O66" i="7"/>
  <c r="J66" i="7" s="1"/>
  <c r="O67" i="7"/>
  <c r="O68" i="7"/>
  <c r="J68" i="7" s="1"/>
  <c r="O69" i="7"/>
  <c r="O70" i="7"/>
  <c r="J70" i="7" s="1"/>
  <c r="O71" i="7"/>
  <c r="O72" i="7"/>
  <c r="J72" i="7" s="1"/>
  <c r="O54" i="7"/>
  <c r="BH49" i="7"/>
  <c r="BH48" i="7"/>
  <c r="BH47" i="7"/>
  <c r="BH46" i="7"/>
  <c r="BH45" i="7"/>
  <c r="BH44" i="7"/>
  <c r="BH43" i="7"/>
  <c r="BH42" i="7"/>
  <c r="BH41" i="7"/>
  <c r="BH40" i="7"/>
  <c r="BH39" i="7"/>
  <c r="BH38" i="7"/>
  <c r="BH37" i="7"/>
  <c r="BH36" i="7"/>
  <c r="BH35" i="7"/>
  <c r="BH34" i="7"/>
  <c r="BH33" i="7"/>
  <c r="BH32" i="7"/>
  <c r="BH31" i="7"/>
  <c r="BH30" i="7"/>
  <c r="BH29" i="7"/>
  <c r="BH28" i="7"/>
  <c r="BH50" i="7" s="1"/>
  <c r="BH27" i="7"/>
  <c r="BC49" i="7"/>
  <c r="BC48" i="7"/>
  <c r="BC47" i="7"/>
  <c r="BC46" i="7"/>
  <c r="BC45" i="7"/>
  <c r="BC44" i="7"/>
  <c r="BC43" i="7"/>
  <c r="BC42" i="7"/>
  <c r="BC41" i="7"/>
  <c r="BC40" i="7"/>
  <c r="BC39" i="7"/>
  <c r="BC38" i="7"/>
  <c r="BC37" i="7"/>
  <c r="BC36" i="7"/>
  <c r="BC35" i="7"/>
  <c r="BC34" i="7"/>
  <c r="BC33" i="7"/>
  <c r="BC32" i="7"/>
  <c r="BC31" i="7"/>
  <c r="BC30" i="7"/>
  <c r="BC29" i="7"/>
  <c r="BC28" i="7"/>
  <c r="BC50" i="7" s="1"/>
  <c r="BC27" i="7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50" i="7" s="1"/>
  <c r="AX27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50" i="7" s="1"/>
  <c r="AS27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50" i="7" s="1"/>
  <c r="AN27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50" i="7" s="1"/>
  <c r="AI27" i="7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50" i="7" s="1"/>
  <c r="AD27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50" i="7" s="1"/>
  <c r="Y27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J45" i="7" s="1"/>
  <c r="O46" i="7"/>
  <c r="O47" i="7"/>
  <c r="J47" i="7" s="1"/>
  <c r="O48" i="7"/>
  <c r="O49" i="7"/>
  <c r="J49" i="7" s="1"/>
  <c r="O27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12" i="7"/>
  <c r="Y13" i="7"/>
  <c r="Y14" i="7"/>
  <c r="Y15" i="7"/>
  <c r="Y16" i="7"/>
  <c r="Y17" i="7"/>
  <c r="Y18" i="7"/>
  <c r="Y19" i="7"/>
  <c r="Y20" i="7"/>
  <c r="Y21" i="7"/>
  <c r="Y22" i="7"/>
  <c r="Y23" i="7"/>
  <c r="Y24" i="7"/>
  <c r="Y12" i="7"/>
  <c r="T13" i="7"/>
  <c r="T14" i="7"/>
  <c r="T15" i="7"/>
  <c r="T16" i="7"/>
  <c r="T17" i="7"/>
  <c r="T18" i="7"/>
  <c r="T19" i="7"/>
  <c r="T20" i="7"/>
  <c r="T21" i="7"/>
  <c r="T22" i="7"/>
  <c r="T23" i="7"/>
  <c r="T24" i="7"/>
  <c r="T12" i="7"/>
  <c r="O13" i="7"/>
  <c r="O14" i="7"/>
  <c r="O15" i="7"/>
  <c r="O16" i="7"/>
  <c r="O17" i="7"/>
  <c r="O18" i="7"/>
  <c r="O19" i="7"/>
  <c r="O20" i="7"/>
  <c r="O21" i="7"/>
  <c r="O22" i="7"/>
  <c r="O23" i="7"/>
  <c r="O24" i="7"/>
  <c r="O12" i="7"/>
  <c r="H25" i="7"/>
  <c r="J29" i="17"/>
  <c r="I45" i="7"/>
  <c r="I46" i="7"/>
  <c r="I47" i="7"/>
  <c r="I45" i="17"/>
  <c r="J45" i="17"/>
  <c r="I46" i="17"/>
  <c r="I47" i="17"/>
  <c r="J47" i="17"/>
  <c r="J12" i="17"/>
  <c r="H115" i="7"/>
  <c r="K110" i="17"/>
  <c r="M110" i="17"/>
  <c r="I93" i="17"/>
  <c r="J93" i="17"/>
  <c r="I94" i="17"/>
  <c r="I95" i="17"/>
  <c r="J95" i="17"/>
  <c r="I96" i="17"/>
  <c r="I97" i="17"/>
  <c r="J97" i="17"/>
  <c r="I98" i="17"/>
  <c r="I99" i="17"/>
  <c r="J99" i="17"/>
  <c r="I100" i="17"/>
  <c r="I101" i="17"/>
  <c r="J101" i="17"/>
  <c r="I102" i="17"/>
  <c r="I103" i="17"/>
  <c r="J103" i="17"/>
  <c r="I104" i="17"/>
  <c r="I105" i="17"/>
  <c r="J105" i="17"/>
  <c r="I106" i="17"/>
  <c r="I107" i="17"/>
  <c r="J107" i="17"/>
  <c r="I74" i="17"/>
  <c r="J74" i="17"/>
  <c r="I75" i="17"/>
  <c r="I76" i="17"/>
  <c r="J76" i="17"/>
  <c r="I77" i="17"/>
  <c r="I78" i="17"/>
  <c r="J78" i="17"/>
  <c r="I79" i="17"/>
  <c r="I80" i="17"/>
  <c r="J80" i="17"/>
  <c r="I81" i="17"/>
  <c r="I82" i="17"/>
  <c r="J82" i="17"/>
  <c r="I83" i="17"/>
  <c r="I84" i="17"/>
  <c r="J84" i="17"/>
  <c r="I85" i="17"/>
  <c r="I86" i="17"/>
  <c r="J86" i="17"/>
  <c r="I87" i="17"/>
  <c r="I88" i="17"/>
  <c r="J88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3" i="17"/>
  <c r="I14" i="17"/>
  <c r="J14" i="17"/>
  <c r="I15" i="17"/>
  <c r="I16" i="17"/>
  <c r="J16" i="17"/>
  <c r="I17" i="17"/>
  <c r="I18" i="17"/>
  <c r="J18" i="17"/>
  <c r="I19" i="17"/>
  <c r="I20" i="17"/>
  <c r="J20" i="17"/>
  <c r="I21" i="17"/>
  <c r="I22" i="17"/>
  <c r="J22" i="17"/>
  <c r="I23" i="17"/>
  <c r="I24" i="17"/>
  <c r="J24" i="17"/>
  <c r="I97" i="7"/>
  <c r="I98" i="7"/>
  <c r="I99" i="7"/>
  <c r="I100" i="7"/>
  <c r="I101" i="7"/>
  <c r="J101" i="7"/>
  <c r="I102" i="7"/>
  <c r="I103" i="7"/>
  <c r="I104" i="7"/>
  <c r="I105" i="7"/>
  <c r="I106" i="7"/>
  <c r="I107" i="7"/>
  <c r="I108" i="7"/>
  <c r="I109" i="7"/>
  <c r="J109" i="7"/>
  <c r="I110" i="7"/>
  <c r="I111" i="7"/>
  <c r="I112" i="7"/>
  <c r="I113" i="7"/>
  <c r="I77" i="7"/>
  <c r="I78" i="7"/>
  <c r="I79" i="7"/>
  <c r="I80" i="7"/>
  <c r="I81" i="7"/>
  <c r="J81" i="7"/>
  <c r="I82" i="7"/>
  <c r="I83" i="7"/>
  <c r="I84" i="7"/>
  <c r="I85" i="7"/>
  <c r="I86" i="7"/>
  <c r="I87" i="7"/>
  <c r="I88" i="7"/>
  <c r="I89" i="7"/>
  <c r="J89" i="7"/>
  <c r="I90" i="7"/>
  <c r="I91" i="7"/>
  <c r="I92" i="7"/>
  <c r="I55" i="7"/>
  <c r="I56" i="7"/>
  <c r="I57" i="7"/>
  <c r="I58" i="7"/>
  <c r="I59" i="7"/>
  <c r="J59" i="7"/>
  <c r="I60" i="7"/>
  <c r="I61" i="7"/>
  <c r="I62" i="7"/>
  <c r="I63" i="7"/>
  <c r="I64" i="7"/>
  <c r="I65" i="7"/>
  <c r="I66" i="7"/>
  <c r="I67" i="7"/>
  <c r="J67" i="7"/>
  <c r="I68" i="7"/>
  <c r="I69" i="7"/>
  <c r="I70" i="7"/>
  <c r="I28" i="7"/>
  <c r="I29" i="7"/>
  <c r="J29" i="7"/>
  <c r="I30" i="7"/>
  <c r="I31" i="7"/>
  <c r="J31" i="7"/>
  <c r="I32" i="7"/>
  <c r="I33" i="7"/>
  <c r="J33" i="7"/>
  <c r="I34" i="7"/>
  <c r="I35" i="7"/>
  <c r="J35" i="7"/>
  <c r="I36" i="7"/>
  <c r="I37" i="7"/>
  <c r="J37" i="7"/>
  <c r="I38" i="7"/>
  <c r="I39" i="7"/>
  <c r="J39" i="7"/>
  <c r="I40" i="7"/>
  <c r="I41" i="7"/>
  <c r="J41" i="7"/>
  <c r="I42" i="7"/>
  <c r="I13" i="7"/>
  <c r="J13" i="7"/>
  <c r="I14" i="7"/>
  <c r="I15" i="7"/>
  <c r="J15" i="7"/>
  <c r="I16" i="7"/>
  <c r="I17" i="7"/>
  <c r="J17" i="7"/>
  <c r="I18" i="7"/>
  <c r="I19" i="7"/>
  <c r="J19" i="7"/>
  <c r="I20" i="7"/>
  <c r="I21" i="7"/>
  <c r="J21" i="7"/>
  <c r="I22" i="7"/>
  <c r="I23" i="7"/>
  <c r="J23" i="7"/>
  <c r="T115" i="17"/>
  <c r="Y115" i="17"/>
  <c r="AD115" i="17"/>
  <c r="AI115" i="17"/>
  <c r="AN115" i="17"/>
  <c r="AS115" i="17"/>
  <c r="AX115" i="17"/>
  <c r="BC115" i="17"/>
  <c r="BH115" i="17"/>
  <c r="BM115" i="17"/>
  <c r="BR115" i="17"/>
  <c r="BW115" i="17"/>
  <c r="CB115" i="17"/>
  <c r="CG115" i="17"/>
  <c r="CL115" i="17"/>
  <c r="CQ115" i="17"/>
  <c r="CV115" i="17"/>
  <c r="DA115" i="17"/>
  <c r="DF115" i="17"/>
  <c r="O115" i="17"/>
  <c r="T116" i="17"/>
  <c r="Y116" i="17"/>
  <c r="AD116" i="17"/>
  <c r="AI116" i="17"/>
  <c r="AN116" i="17"/>
  <c r="AS116" i="17"/>
  <c r="AX116" i="17"/>
  <c r="BC116" i="17"/>
  <c r="BH116" i="17"/>
  <c r="BM116" i="17"/>
  <c r="BR116" i="17"/>
  <c r="BW116" i="17"/>
  <c r="CB116" i="17"/>
  <c r="CG116" i="17"/>
  <c r="CL116" i="17"/>
  <c r="CQ116" i="17"/>
  <c r="CV116" i="17"/>
  <c r="DA116" i="17"/>
  <c r="DF116" i="17"/>
  <c r="O116" i="17"/>
  <c r="T110" i="17"/>
  <c r="X110" i="17"/>
  <c r="Y110" i="17"/>
  <c r="AC110" i="17"/>
  <c r="AD110" i="17"/>
  <c r="AH110" i="17"/>
  <c r="AI110" i="17"/>
  <c r="AM110" i="17"/>
  <c r="AN110" i="17"/>
  <c r="AR110" i="17"/>
  <c r="AS110" i="17"/>
  <c r="AW110" i="17"/>
  <c r="AX110" i="17"/>
  <c r="BB110" i="17"/>
  <c r="BC110" i="17"/>
  <c r="BG110" i="17"/>
  <c r="BH110" i="17"/>
  <c r="BL110" i="17"/>
  <c r="BM110" i="17"/>
  <c r="BQ110" i="17"/>
  <c r="BR110" i="17"/>
  <c r="BV110" i="17"/>
  <c r="BW110" i="17"/>
  <c r="CA110" i="17"/>
  <c r="CB110" i="17"/>
  <c r="CF110" i="17"/>
  <c r="CG110" i="17"/>
  <c r="CK110" i="17"/>
  <c r="CL110" i="17"/>
  <c r="CQ110" i="17"/>
  <c r="CU110" i="17"/>
  <c r="CZ110" i="17"/>
  <c r="DA110" i="17"/>
  <c r="DE110" i="17"/>
  <c r="DF110" i="17"/>
  <c r="DJ110" i="17"/>
  <c r="S110" i="17"/>
  <c r="O110" i="17"/>
  <c r="J109" i="17"/>
  <c r="I109" i="17"/>
  <c r="I108" i="17"/>
  <c r="I92" i="17"/>
  <c r="I90" i="17"/>
  <c r="J90" i="17"/>
  <c r="I89" i="17"/>
  <c r="I73" i="17"/>
  <c r="M70" i="17"/>
  <c r="I69" i="17"/>
  <c r="I54" i="17"/>
  <c r="K50" i="17"/>
  <c r="L27" i="17"/>
  <c r="I44" i="17"/>
  <c r="I48" i="17"/>
  <c r="I49" i="17"/>
  <c r="I29" i="17"/>
  <c r="J26" i="17"/>
  <c r="I25" i="17"/>
  <c r="I26" i="17"/>
  <c r="I12" i="17"/>
  <c r="J114" i="7"/>
  <c r="J96" i="7"/>
  <c r="J94" i="7"/>
  <c r="J76" i="7"/>
  <c r="J54" i="7"/>
  <c r="J48" i="7"/>
  <c r="J43" i="7"/>
  <c r="J12" i="7"/>
  <c r="X115" i="7"/>
  <c r="AC115" i="7"/>
  <c r="AD115" i="7"/>
  <c r="AH115" i="7"/>
  <c r="AM115" i="7"/>
  <c r="AR115" i="7"/>
  <c r="AW115" i="7"/>
  <c r="BB115" i="7"/>
  <c r="BG115" i="7"/>
  <c r="BL115" i="7"/>
  <c r="S115" i="7"/>
  <c r="L115" i="7"/>
  <c r="K115" i="7"/>
  <c r="I114" i="7"/>
  <c r="I96" i="7"/>
  <c r="X50" i="7"/>
  <c r="AC50" i="7"/>
  <c r="AH50" i="7"/>
  <c r="AM50" i="7"/>
  <c r="AR50" i="7"/>
  <c r="AW50" i="7"/>
  <c r="BB50" i="7"/>
  <c r="BG50" i="7"/>
  <c r="BL50" i="7"/>
  <c r="S50" i="7"/>
  <c r="O50" i="7"/>
  <c r="BC121" i="7"/>
  <c r="BH121" i="7"/>
  <c r="O121" i="7"/>
  <c r="BC120" i="7"/>
  <c r="BH120" i="7"/>
  <c r="O120" i="7"/>
  <c r="I93" i="7"/>
  <c r="I94" i="7"/>
  <c r="I76" i="7"/>
  <c r="I71" i="7"/>
  <c r="I72" i="7"/>
  <c r="I54" i="7"/>
  <c r="I43" i="7"/>
  <c r="I44" i="7"/>
  <c r="I48" i="7"/>
  <c r="I49" i="7"/>
  <c r="I27" i="7"/>
  <c r="I24" i="7"/>
  <c r="BL73" i="7"/>
  <c r="BH73" i="7"/>
  <c r="BG73" i="7"/>
  <c r="BB73" i="7"/>
  <c r="AX73" i="7"/>
  <c r="AW73" i="7"/>
  <c r="AR73" i="7"/>
  <c r="AN73" i="7"/>
  <c r="AI73" i="7"/>
  <c r="AH73" i="7"/>
  <c r="AD73" i="7"/>
  <c r="AC73" i="7"/>
  <c r="Y73" i="7"/>
  <c r="X73" i="7"/>
  <c r="S73" i="7"/>
  <c r="CH76" i="7"/>
  <c r="CH74" i="7"/>
  <c r="E35" i="6"/>
  <c r="E36" i="6"/>
  <c r="E37" i="6"/>
  <c r="E38" i="6"/>
  <c r="E34" i="6"/>
  <c r="E39" i="6" s="1"/>
  <c r="I12" i="7"/>
  <c r="B35" i="6"/>
  <c r="B36" i="6"/>
  <c r="B37" i="6"/>
  <c r="B38" i="6"/>
  <c r="B34" i="6"/>
  <c r="B39" i="6" s="1"/>
  <c r="H110" i="17"/>
  <c r="DJ70" i="17"/>
  <c r="DE70" i="17"/>
  <c r="CZ70" i="17"/>
  <c r="CU70" i="17"/>
  <c r="CP70" i="17"/>
  <c r="CK70" i="17"/>
  <c r="CF70" i="17"/>
  <c r="CA70" i="17"/>
  <c r="BV70" i="17"/>
  <c r="BQ70" i="17"/>
  <c r="BL70" i="17"/>
  <c r="BG70" i="17"/>
  <c r="BB70" i="17"/>
  <c r="AW70" i="17"/>
  <c r="AR70" i="17"/>
  <c r="AN70" i="17"/>
  <c r="AM70" i="17"/>
  <c r="AI70" i="17"/>
  <c r="AH70" i="17"/>
  <c r="AC70" i="17"/>
  <c r="Y70" i="17"/>
  <c r="X70" i="17"/>
  <c r="T70" i="17"/>
  <c r="S70" i="17"/>
  <c r="O70" i="17"/>
  <c r="H70" i="17"/>
  <c r="DJ50" i="17"/>
  <c r="DF50" i="17"/>
  <c r="DE50" i="17"/>
  <c r="CZ50" i="17"/>
  <c r="CV50" i="17"/>
  <c r="CU50" i="17"/>
  <c r="CP50" i="17"/>
  <c r="CL50" i="17"/>
  <c r="CK50" i="17"/>
  <c r="CF50" i="17"/>
  <c r="CB50" i="17"/>
  <c r="CA50" i="17"/>
  <c r="BV50" i="17"/>
  <c r="BR50" i="17"/>
  <c r="BQ50" i="17"/>
  <c r="BL50" i="17"/>
  <c r="BH50" i="17"/>
  <c r="BG50" i="17"/>
  <c r="BB50" i="17"/>
  <c r="AX50" i="17"/>
  <c r="AW50" i="17"/>
  <c r="AR50" i="17"/>
  <c r="AN50" i="17"/>
  <c r="AM50" i="17"/>
  <c r="AI50" i="17"/>
  <c r="AH50" i="17"/>
  <c r="AC50" i="17"/>
  <c r="X50" i="17"/>
  <c r="T50" i="17"/>
  <c r="S50" i="17"/>
  <c r="H50" i="17"/>
  <c r="DJ27" i="17"/>
  <c r="DF27" i="17"/>
  <c r="DE27" i="17"/>
  <c r="CZ27" i="17"/>
  <c r="CV27" i="17"/>
  <c r="CU27" i="17"/>
  <c r="CP27" i="17"/>
  <c r="CL27" i="17"/>
  <c r="CK27" i="17"/>
  <c r="CF27" i="17"/>
  <c r="CB27" i="17"/>
  <c r="CA27" i="17"/>
  <c r="BV27" i="17"/>
  <c r="BR27" i="17"/>
  <c r="BQ27" i="17"/>
  <c r="BL27" i="17"/>
  <c r="BH27" i="17"/>
  <c r="BG27" i="17"/>
  <c r="BB27" i="17"/>
  <c r="AX27" i="17"/>
  <c r="AW27" i="17"/>
  <c r="AR27" i="17"/>
  <c r="AN27" i="17"/>
  <c r="AM27" i="17"/>
  <c r="AH27" i="17"/>
  <c r="AD27" i="17"/>
  <c r="AC27" i="17"/>
  <c r="Y27" i="17"/>
  <c r="X27" i="17"/>
  <c r="S27" i="17"/>
  <c r="O27" i="17"/>
  <c r="H27" i="17"/>
  <c r="H34" i="6"/>
  <c r="K34" i="6"/>
  <c r="N34" i="6"/>
  <c r="Q34" i="6"/>
  <c r="H35" i="6"/>
  <c r="K35" i="6"/>
  <c r="N35" i="6"/>
  <c r="Q35" i="6"/>
  <c r="H36" i="6"/>
  <c r="K36" i="6"/>
  <c r="N36" i="6"/>
  <c r="Q36" i="6"/>
  <c r="H37" i="6"/>
  <c r="K37" i="6"/>
  <c r="N37" i="6"/>
  <c r="Q37" i="6"/>
  <c r="H38" i="6"/>
  <c r="K38" i="6"/>
  <c r="N38" i="6"/>
  <c r="Q38" i="6"/>
  <c r="K70" i="17" l="1"/>
  <c r="L70" i="17"/>
  <c r="AD70" i="17"/>
  <c r="J36" i="17"/>
  <c r="J32" i="17"/>
  <c r="J40" i="17"/>
  <c r="N40" i="17" s="1"/>
  <c r="J48" i="17"/>
  <c r="N48" i="17" s="1"/>
  <c r="J30" i="17"/>
  <c r="J34" i="17"/>
  <c r="J38" i="17"/>
  <c r="N38" i="17" s="1"/>
  <c r="J42" i="17"/>
  <c r="J44" i="17"/>
  <c r="N44" i="17" s="1"/>
  <c r="J46" i="17"/>
  <c r="J31" i="17"/>
  <c r="N31" i="17" s="1"/>
  <c r="J25" i="17"/>
  <c r="J13" i="17"/>
  <c r="N13" i="17" s="1"/>
  <c r="J15" i="17"/>
  <c r="J17" i="17"/>
  <c r="N17" i="17" s="1"/>
  <c r="J19" i="17"/>
  <c r="J21" i="17"/>
  <c r="N21" i="17" s="1"/>
  <c r="J23" i="17"/>
  <c r="T27" i="17"/>
  <c r="N46" i="17"/>
  <c r="N45" i="17"/>
  <c r="Y115" i="7"/>
  <c r="J99" i="7"/>
  <c r="J103" i="7"/>
  <c r="J107" i="7"/>
  <c r="J111" i="7"/>
  <c r="O115" i="7"/>
  <c r="J79" i="7"/>
  <c r="J83" i="7"/>
  <c r="N83" i="7" s="1"/>
  <c r="J87" i="7"/>
  <c r="J91" i="7"/>
  <c r="N91" i="7" s="1"/>
  <c r="J57" i="7"/>
  <c r="J61" i="7"/>
  <c r="J65" i="7"/>
  <c r="J69" i="7"/>
  <c r="J28" i="7"/>
  <c r="J30" i="7"/>
  <c r="J32" i="7"/>
  <c r="J34" i="7"/>
  <c r="J36" i="7"/>
  <c r="J38" i="7"/>
  <c r="J40" i="7"/>
  <c r="J42" i="7"/>
  <c r="J44" i="7"/>
  <c r="J46" i="7"/>
  <c r="N46" i="7" s="1"/>
  <c r="T50" i="7"/>
  <c r="J27" i="7"/>
  <c r="N27" i="7" s="1"/>
  <c r="J24" i="7"/>
  <c r="N24" i="7" s="1"/>
  <c r="J22" i="7"/>
  <c r="N22" i="7" s="1"/>
  <c r="J20" i="7"/>
  <c r="N20" i="7" s="1"/>
  <c r="J18" i="7"/>
  <c r="N18" i="7" s="1"/>
  <c r="J16" i="7"/>
  <c r="J14" i="7"/>
  <c r="N14" i="7" s="1"/>
  <c r="N47" i="7"/>
  <c r="N45" i="7"/>
  <c r="N113" i="7"/>
  <c r="N70" i="7"/>
  <c r="N68" i="7"/>
  <c r="N66" i="7"/>
  <c r="N64" i="7"/>
  <c r="N62" i="7"/>
  <c r="N60" i="7"/>
  <c r="N58" i="7"/>
  <c r="N56" i="7"/>
  <c r="N111" i="7"/>
  <c r="N109" i="7"/>
  <c r="N107" i="7"/>
  <c r="N105" i="7"/>
  <c r="N103" i="7"/>
  <c r="N101" i="7"/>
  <c r="N99" i="7"/>
  <c r="N97" i="7"/>
  <c r="N25" i="17"/>
  <c r="M111" i="17"/>
  <c r="K111" i="17"/>
  <c r="N47" i="17"/>
  <c r="L111" i="17"/>
  <c r="N107" i="17"/>
  <c r="N105" i="17"/>
  <c r="N103" i="17"/>
  <c r="N101" i="17"/>
  <c r="N99" i="17"/>
  <c r="N97" i="17"/>
  <c r="J110" i="17"/>
  <c r="N95" i="17"/>
  <c r="N112" i="7"/>
  <c r="N110" i="7"/>
  <c r="N108" i="7"/>
  <c r="N106" i="7"/>
  <c r="N104" i="7"/>
  <c r="N102" i="7"/>
  <c r="N100" i="7"/>
  <c r="N98" i="7"/>
  <c r="N106" i="17"/>
  <c r="N104" i="17"/>
  <c r="N102" i="17"/>
  <c r="N100" i="17"/>
  <c r="N98" i="17"/>
  <c r="N96" i="17"/>
  <c r="N94" i="17"/>
  <c r="N93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43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69" i="17"/>
  <c r="N42" i="17"/>
  <c r="N41" i="17"/>
  <c r="N39" i="17"/>
  <c r="N37" i="17"/>
  <c r="N36" i="17"/>
  <c r="N35" i="17"/>
  <c r="N34" i="17"/>
  <c r="N33" i="17"/>
  <c r="N32" i="17"/>
  <c r="N30" i="17"/>
  <c r="N24" i="17"/>
  <c r="N23" i="17"/>
  <c r="N22" i="17"/>
  <c r="N20" i="17"/>
  <c r="N19" i="17"/>
  <c r="N18" i="17"/>
  <c r="N16" i="17"/>
  <c r="N15" i="17"/>
  <c r="N14" i="17"/>
  <c r="I70" i="17"/>
  <c r="N89" i="17"/>
  <c r="N90" i="17"/>
  <c r="DE111" i="17"/>
  <c r="CK111" i="17"/>
  <c r="BQ111" i="17"/>
  <c r="AW111" i="17"/>
  <c r="H51" i="17"/>
  <c r="H111" i="17"/>
  <c r="BG111" i="17"/>
  <c r="CA111" i="17"/>
  <c r="CU111" i="17"/>
  <c r="I27" i="17"/>
  <c r="M51" i="17"/>
  <c r="M112" i="17" s="1"/>
  <c r="K51" i="17"/>
  <c r="K112" i="17" s="1"/>
  <c r="S111" i="17"/>
  <c r="DF111" i="17"/>
  <c r="DA111" i="17"/>
  <c r="CV111" i="17"/>
  <c r="CQ111" i="17"/>
  <c r="CL111" i="17"/>
  <c r="CG111" i="17"/>
  <c r="CB111" i="17"/>
  <c r="BW111" i="17"/>
  <c r="BR111" i="17"/>
  <c r="BM111" i="17"/>
  <c r="BH111" i="17"/>
  <c r="BC111" i="17"/>
  <c r="AX111" i="17"/>
  <c r="AS111" i="17"/>
  <c r="AN111" i="17"/>
  <c r="AI111" i="17"/>
  <c r="AD111" i="17"/>
  <c r="Y111" i="17"/>
  <c r="T111" i="17"/>
  <c r="N29" i="17"/>
  <c r="N49" i="17"/>
  <c r="DJ111" i="17"/>
  <c r="CZ111" i="17"/>
  <c r="CP111" i="17"/>
  <c r="CF111" i="17"/>
  <c r="BV111" i="17"/>
  <c r="BL111" i="17"/>
  <c r="BB111" i="17"/>
  <c r="AR111" i="17"/>
  <c r="AM111" i="17"/>
  <c r="AH111" i="17"/>
  <c r="AC111" i="17"/>
  <c r="X111" i="17"/>
  <c r="N92" i="7"/>
  <c r="N90" i="7"/>
  <c r="N89" i="7"/>
  <c r="N88" i="7"/>
  <c r="N87" i="7"/>
  <c r="N86" i="7"/>
  <c r="N85" i="7"/>
  <c r="N84" i="7"/>
  <c r="N82" i="7"/>
  <c r="N81" i="7"/>
  <c r="N80" i="7"/>
  <c r="N79" i="7"/>
  <c r="N78" i="7"/>
  <c r="N77" i="7"/>
  <c r="N69" i="7"/>
  <c r="N67" i="7"/>
  <c r="N65" i="7"/>
  <c r="N63" i="7"/>
  <c r="N61" i="7"/>
  <c r="N59" i="7"/>
  <c r="N57" i="7"/>
  <c r="N55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1" i="7"/>
  <c r="N19" i="7"/>
  <c r="N17" i="7"/>
  <c r="N16" i="7"/>
  <c r="N15" i="7"/>
  <c r="N13" i="7"/>
  <c r="I115" i="7"/>
  <c r="L51" i="17"/>
  <c r="J70" i="17"/>
  <c r="N92" i="17"/>
  <c r="N108" i="17"/>
  <c r="N109" i="17"/>
  <c r="I50" i="17"/>
  <c r="N12" i="17"/>
  <c r="N26" i="17"/>
  <c r="N68" i="17"/>
  <c r="N73" i="17"/>
  <c r="I110" i="17"/>
  <c r="O111" i="17"/>
  <c r="N54" i="17"/>
  <c r="Q39" i="6"/>
  <c r="K39" i="6"/>
  <c r="N39" i="6"/>
  <c r="H39" i="6"/>
  <c r="J115" i="7"/>
  <c r="T116" i="7"/>
  <c r="Y116" i="7"/>
  <c r="AD116" i="7"/>
  <c r="AI116" i="7"/>
  <c r="AN116" i="7"/>
  <c r="AS116" i="7"/>
  <c r="AX116" i="7"/>
  <c r="BC116" i="7"/>
  <c r="BH116" i="7"/>
  <c r="BL116" i="7"/>
  <c r="BG116" i="7"/>
  <c r="BB116" i="7"/>
  <c r="AW116" i="7"/>
  <c r="AR116" i="7"/>
  <c r="AM116" i="7"/>
  <c r="AH116" i="7"/>
  <c r="AC116" i="7"/>
  <c r="X116" i="7"/>
  <c r="N49" i="7"/>
  <c r="N44" i="7"/>
  <c r="N43" i="7"/>
  <c r="N96" i="7"/>
  <c r="N114" i="7"/>
  <c r="N72" i="7"/>
  <c r="N94" i="7"/>
  <c r="N93" i="7"/>
  <c r="I73" i="7"/>
  <c r="N76" i="7"/>
  <c r="N23" i="7"/>
  <c r="O73" i="7"/>
  <c r="O116" i="7" s="1"/>
  <c r="N71" i="7"/>
  <c r="N54" i="7"/>
  <c r="N48" i="7"/>
  <c r="X51" i="17"/>
  <c r="AC51" i="17"/>
  <c r="AH51" i="17"/>
  <c r="AM51" i="17"/>
  <c r="AR51" i="17"/>
  <c r="AW51" i="17"/>
  <c r="BB51" i="17"/>
  <c r="BG51" i="17"/>
  <c r="BL51" i="17"/>
  <c r="BQ51" i="17"/>
  <c r="BV51" i="17"/>
  <c r="CA51" i="17"/>
  <c r="CF51" i="17"/>
  <c r="CK51" i="17"/>
  <c r="CP51" i="17"/>
  <c r="CU51" i="17"/>
  <c r="CZ51" i="17"/>
  <c r="DE51" i="17"/>
  <c r="DJ51" i="17"/>
  <c r="T51" i="17"/>
  <c r="BR51" i="17"/>
  <c r="BW51" i="17"/>
  <c r="CB51" i="17"/>
  <c r="CG51" i="17"/>
  <c r="CL51" i="17"/>
  <c r="CQ51" i="17"/>
  <c r="CV51" i="17"/>
  <c r="DA51" i="17"/>
  <c r="DF51" i="17"/>
  <c r="S51" i="17"/>
  <c r="Y51" i="17"/>
  <c r="AD51" i="17"/>
  <c r="AI51" i="17"/>
  <c r="AN51" i="17"/>
  <c r="AS51" i="17"/>
  <c r="AX51" i="17"/>
  <c r="BC51" i="17"/>
  <c r="BH51" i="17"/>
  <c r="BM51" i="17"/>
  <c r="M73" i="7"/>
  <c r="L73" i="7"/>
  <c r="K73" i="7"/>
  <c r="H73" i="7"/>
  <c r="L112" i="17" l="1"/>
  <c r="J50" i="17"/>
  <c r="J27" i="17"/>
  <c r="CG112" i="17"/>
  <c r="AS112" i="17"/>
  <c r="N110" i="17"/>
  <c r="BH113" i="17"/>
  <c r="AX113" i="17"/>
  <c r="AN113" i="17"/>
  <c r="AD113" i="17"/>
  <c r="T113" i="17"/>
  <c r="I111" i="17"/>
  <c r="BM113" i="17"/>
  <c r="BC113" i="17"/>
  <c r="AS113" i="17"/>
  <c r="AI113" i="17"/>
  <c r="Y113" i="17"/>
  <c r="DA112" i="17"/>
  <c r="CQ112" i="17"/>
  <c r="BM112" i="17"/>
  <c r="BC112" i="17"/>
  <c r="DF112" i="17"/>
  <c r="CL112" i="17"/>
  <c r="BR112" i="17"/>
  <c r="AX112" i="17"/>
  <c r="O112" i="17"/>
  <c r="DA113" i="17"/>
  <c r="CQ113" i="17"/>
  <c r="CG113" i="17"/>
  <c r="BW113" i="17"/>
  <c r="CV112" i="17"/>
  <c r="CB112" i="17"/>
  <c r="BH112" i="17"/>
  <c r="AN112" i="17"/>
  <c r="AD112" i="17"/>
  <c r="T112" i="17"/>
  <c r="J51" i="17"/>
  <c r="N50" i="17"/>
  <c r="H112" i="17"/>
  <c r="DF113" i="17"/>
  <c r="CV113" i="17"/>
  <c r="CL113" i="17"/>
  <c r="CB113" i="17"/>
  <c r="BR113" i="17"/>
  <c r="BW112" i="17"/>
  <c r="AI112" i="17"/>
  <c r="Y112" i="17"/>
  <c r="I51" i="17"/>
  <c r="I112" i="17" s="1"/>
  <c r="O113" i="17"/>
  <c r="J111" i="17"/>
  <c r="N70" i="17"/>
  <c r="N27" i="17"/>
  <c r="N51" i="17" s="1"/>
  <c r="N115" i="7"/>
  <c r="N12" i="7"/>
  <c r="T36" i="6"/>
  <c r="BL25" i="7"/>
  <c r="BL51" i="7" s="1"/>
  <c r="BH25" i="7"/>
  <c r="BH51" i="7" s="1"/>
  <c r="BG25" i="7"/>
  <c r="BG51" i="7" s="1"/>
  <c r="BC25" i="7"/>
  <c r="BC51" i="7" s="1"/>
  <c r="CH54" i="7"/>
  <c r="CH27" i="7"/>
  <c r="CH12" i="7"/>
  <c r="CH11" i="7"/>
  <c r="I116" i="7"/>
  <c r="I50" i="7"/>
  <c r="I25" i="7"/>
  <c r="S116" i="7"/>
  <c r="S25" i="7"/>
  <c r="S51" i="7" s="1"/>
  <c r="T25" i="7"/>
  <c r="T51" i="7" s="1"/>
  <c r="T118" i="7" s="1"/>
  <c r="X25" i="7"/>
  <c r="X51" i="7" s="1"/>
  <c r="T117" i="7" s="1"/>
  <c r="Y25" i="7"/>
  <c r="Y51" i="7" s="1"/>
  <c r="AC25" i="7"/>
  <c r="AC51" i="7" s="1"/>
  <c r="AD25" i="7"/>
  <c r="AD51" i="7" s="1"/>
  <c r="AH25" i="7"/>
  <c r="AH51" i="7" s="1"/>
  <c r="AI25" i="7"/>
  <c r="AI51" i="7" s="1"/>
  <c r="AM25" i="7"/>
  <c r="AM51" i="7" s="1"/>
  <c r="AN25" i="7"/>
  <c r="AN51" i="7" s="1"/>
  <c r="AR25" i="7"/>
  <c r="AR51" i="7" s="1"/>
  <c r="AS25" i="7"/>
  <c r="AS51" i="7" s="1"/>
  <c r="AW25" i="7"/>
  <c r="AW51" i="7" s="1"/>
  <c r="AX25" i="7"/>
  <c r="AX51" i="7" s="1"/>
  <c r="BB25" i="7"/>
  <c r="BB51" i="7" s="1"/>
  <c r="O25" i="7"/>
  <c r="T6" i="7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N111" i="17" l="1"/>
  <c r="J112" i="17"/>
  <c r="N112" i="17"/>
  <c r="O51" i="7"/>
  <c r="O118" i="7" s="1"/>
  <c r="I51" i="7"/>
  <c r="Y6" i="7"/>
  <c r="T121" i="7"/>
  <c r="T120" i="7"/>
  <c r="AX117" i="7"/>
  <c r="AS117" i="7"/>
  <c r="AN117" i="7"/>
  <c r="AI117" i="7"/>
  <c r="AD117" i="7"/>
  <c r="Y117" i="7"/>
  <c r="O117" i="7"/>
  <c r="I117" i="7"/>
  <c r="BC117" i="7"/>
  <c r="BH117" i="7"/>
  <c r="AX118" i="7"/>
  <c r="AS118" i="7"/>
  <c r="AN118" i="7"/>
  <c r="AI118" i="7"/>
  <c r="AD118" i="7"/>
  <c r="Y118" i="7"/>
  <c r="BC118" i="7"/>
  <c r="BH118" i="7"/>
  <c r="N73" i="7"/>
  <c r="J73" i="7"/>
  <c r="T37" i="6"/>
  <c r="T35" i="6"/>
  <c r="T38" i="6"/>
  <c r="T34" i="6"/>
  <c r="T39" i="6" s="1"/>
  <c r="L50" i="7"/>
  <c r="CH26" i="7"/>
  <c r="H50" i="7"/>
  <c r="K50" i="7"/>
  <c r="M25" i="7"/>
  <c r="M50" i="7"/>
  <c r="L116" i="7"/>
  <c r="CH53" i="7"/>
  <c r="H116" i="7"/>
  <c r="K25" i="7"/>
  <c r="L25" i="7"/>
  <c r="M116" i="7"/>
  <c r="K116" i="7"/>
  <c r="K51" i="7" l="1"/>
  <c r="K117" i="7" s="1"/>
  <c r="M51" i="7"/>
  <c r="M117" i="7" s="1"/>
  <c r="L51" i="7"/>
  <c r="L117" i="7" s="1"/>
  <c r="H51" i="7"/>
  <c r="H117" i="7" s="1"/>
  <c r="AD6" i="7"/>
  <c r="Y121" i="7"/>
  <c r="Y120" i="7"/>
  <c r="N50" i="7"/>
  <c r="J50" i="7"/>
  <c r="N25" i="7"/>
  <c r="J25" i="7"/>
  <c r="J116" i="7"/>
  <c r="N116" i="7"/>
  <c r="N51" i="7" l="1"/>
  <c r="J51" i="7"/>
  <c r="J117" i="7" s="1"/>
  <c r="N117" i="7"/>
  <c r="AI6" i="7"/>
  <c r="AD121" i="7"/>
  <c r="AD120" i="7"/>
  <c r="AN6" i="7" l="1"/>
  <c r="AI121" i="7"/>
  <c r="AI120" i="7"/>
  <c r="AS6" i="7" l="1"/>
  <c r="AN121" i="7"/>
  <c r="AN120" i="7"/>
  <c r="AX6" i="7" l="1"/>
  <c r="AS121" i="7"/>
  <c r="AS120" i="7"/>
  <c r="AX121" i="7" l="1"/>
  <c r="AX120" i="7"/>
</calcChain>
</file>

<file path=xl/sharedStrings.xml><?xml version="1.0" encoding="utf-8"?>
<sst xmlns="http://schemas.openxmlformats.org/spreadsheetml/2006/main" count="871" uniqueCount="431">
  <si>
    <t>Семестр</t>
  </si>
  <si>
    <t>Кількість курсових проектів</t>
  </si>
  <si>
    <t>Кількість курсових робіт</t>
  </si>
  <si>
    <t>Кількість 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</si>
  <si>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</si>
  <si>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</si>
  <si>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</si>
  <si>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</si>
  <si>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</si>
  <si>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</si>
  <si>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</si>
  <si>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</si>
  <si>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</si>
  <si>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</si>
  <si>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</si>
  <si>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</si>
  <si>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</si>
  <si>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II</t>
  </si>
  <si>
    <t>III</t>
  </si>
  <si>
    <t>IV</t>
  </si>
  <si>
    <t>Кількість екзаменів</t>
  </si>
  <si>
    <t>Разом</t>
  </si>
  <si>
    <t>Назва навчальної дисципліни</t>
  </si>
  <si>
    <t>Кількість годин</t>
  </si>
  <si>
    <t>у тому числі:</t>
  </si>
  <si>
    <t>лекції</t>
  </si>
  <si>
    <t>екзамени</t>
  </si>
  <si>
    <t>заліки</t>
  </si>
  <si>
    <t>семестри</t>
  </si>
  <si>
    <t>Форма навчання</t>
  </si>
  <si>
    <t>Галузь знань</t>
  </si>
  <si>
    <t>Аудиторний час, год.</t>
  </si>
  <si>
    <t>Кількість індивідуальних завдань</t>
  </si>
  <si>
    <t>Форма атестації</t>
  </si>
  <si>
    <t>Н А В Ч А Л Ь Н И Й   П Л А Н</t>
  </si>
  <si>
    <t>Термін навчання</t>
  </si>
  <si>
    <t>Всього за планом</t>
  </si>
  <si>
    <t>Семестровий контроль</t>
  </si>
  <si>
    <t>Аудиторні</t>
  </si>
  <si>
    <t>Вид практики</t>
  </si>
  <si>
    <t>На базі</t>
  </si>
  <si>
    <t>3 роки 10 місяців</t>
  </si>
  <si>
    <t>ФілософіяУкраїнознав</t>
  </si>
  <si>
    <t>Будівельне виробницт</t>
  </si>
  <si>
    <t>УЕР</t>
  </si>
  <si>
    <t>кредити</t>
  </si>
  <si>
    <t>лабораторні</t>
  </si>
  <si>
    <t>-</t>
  </si>
  <si>
    <t>Керівник навчального відділу</t>
  </si>
  <si>
    <t>Т</t>
  </si>
  <si>
    <t>Кз</t>
  </si>
  <si>
    <t>С</t>
  </si>
  <si>
    <t>К</t>
  </si>
  <si>
    <t>П</t>
  </si>
  <si>
    <t>Д</t>
  </si>
  <si>
    <t>А</t>
  </si>
  <si>
    <t xml:space="preserve">Позначення: </t>
  </si>
  <si>
    <t>Теорет. навчання</t>
  </si>
  <si>
    <t>Практика</t>
  </si>
  <si>
    <t>Контрольні заходи</t>
  </si>
  <si>
    <t>Екзам.сесія</t>
  </si>
  <si>
    <t>Канікули</t>
  </si>
  <si>
    <t>Кваліф. роб.</t>
  </si>
  <si>
    <t>Атестація</t>
  </si>
  <si>
    <t xml:space="preserve"> - Атестація</t>
  </si>
  <si>
    <t>самостійна робота</t>
  </si>
  <si>
    <t>ЗАТВЕРДЖЕНО</t>
  </si>
  <si>
    <t>Вченою радою УДУНТ</t>
  </si>
  <si>
    <t xml:space="preserve">Український державний університет </t>
  </si>
  <si>
    <t>науки і технологій</t>
  </si>
  <si>
    <t>денна</t>
  </si>
  <si>
    <t>МІНІСТЕРСТВО ОСВІТИ І НАУКИ УКРАЇНИ</t>
  </si>
  <si>
    <t xml:space="preserve">Освітній рівень </t>
  </si>
  <si>
    <t>І . ГРАФІК НАВЧАЛЬНОГО ПРОЦЕСУ</t>
  </si>
  <si>
    <t>ІІ. ЗВЕДЕНІ ДАНІ ПРО БЮДЖЕТ ЧАСУ (в тижнях)</t>
  </si>
  <si>
    <t>Кваліфікаційна робота</t>
  </si>
  <si>
    <t>Спеціальність</t>
  </si>
  <si>
    <t>Кредитів ECTS</t>
  </si>
  <si>
    <t>I рік навчання</t>
  </si>
  <si>
    <t>II рік навчання</t>
  </si>
  <si>
    <t>III рік навчання</t>
  </si>
  <si>
    <t>IV рік навчання</t>
  </si>
  <si>
    <t>V рік навчання</t>
  </si>
  <si>
    <t>V</t>
  </si>
  <si>
    <t>практичні (семінарські)</t>
  </si>
  <si>
    <t>Спеціалізація (за наявності)</t>
  </si>
  <si>
    <t>Другий магістерський</t>
  </si>
  <si>
    <t>2 роки 10 місяців</t>
  </si>
  <si>
    <t>1 рік 5 місяців</t>
  </si>
  <si>
    <t>заочна</t>
  </si>
  <si>
    <t>Н</t>
  </si>
  <si>
    <t>Наст.сесія</t>
  </si>
  <si>
    <t>Рік навчання</t>
  </si>
  <si>
    <t>Розподіл аудиторних годин та кредитів по роках навчання і семестрах</t>
  </si>
  <si>
    <t>2)</t>
  </si>
  <si>
    <t>для планів денної форми навчання</t>
  </si>
  <si>
    <t>для планів заочної форми навчання</t>
  </si>
  <si>
    <t>3)</t>
  </si>
  <si>
    <t>для планів  кафедри Військової підготовки спеціалістів Державної спеціальної служби транспорту</t>
  </si>
  <si>
    <t>Начальник кафедри Військової підготовки спеціалістів
Державної спеціальної служби транспорту</t>
  </si>
  <si>
    <t>ІІ рік навчання</t>
  </si>
  <si>
    <t>ІІI рік навчання</t>
  </si>
  <si>
    <t>кредит</t>
  </si>
  <si>
    <t>На основі</t>
  </si>
  <si>
    <t>Рік вступу</t>
  </si>
  <si>
    <t>Рівень вищої освіти</t>
  </si>
  <si>
    <t>Теоретичне 
навчання
(настановча сесія)</t>
  </si>
  <si>
    <t>Кваліфікаційний екзамен</t>
  </si>
  <si>
    <t>Захист кваліфікаційної роботи</t>
  </si>
  <si>
    <t>Єдиний державний кваліфікаційний іспит</t>
  </si>
  <si>
    <t>ОК1.1</t>
  </si>
  <si>
    <t>ОК1.2</t>
  </si>
  <si>
    <t>ВК1.1</t>
  </si>
  <si>
    <t>ВК1.2</t>
  </si>
  <si>
    <t>ОК2.1</t>
  </si>
  <si>
    <t>ОК2.2</t>
  </si>
  <si>
    <t>ВК2.1</t>
  </si>
  <si>
    <t>ВК2.2</t>
  </si>
  <si>
    <t>проєкти</t>
  </si>
  <si>
    <t>роботи</t>
  </si>
  <si>
    <t xml:space="preserve">Курсові </t>
  </si>
  <si>
    <t>Декан факультету ______________________</t>
  </si>
  <si>
    <t>Гарант освітньо-професійної (освітньо-наукової) програми</t>
  </si>
  <si>
    <t>Завідувач(і) кафедри _____________________</t>
  </si>
  <si>
    <t>Код</t>
  </si>
  <si>
    <t>Кількість тижнів</t>
  </si>
  <si>
    <t>Контрольні заходи
та екзаменаційна
сесія</t>
  </si>
  <si>
    <t>IІІ. ПРАКТИКА</t>
  </si>
  <si>
    <t>ІV. АТЕСТАЦІЯ</t>
  </si>
  <si>
    <t>повної загальної середної освіти</t>
  </si>
  <si>
    <t>молодшого бакалавра</t>
  </si>
  <si>
    <t>бакалавра</t>
  </si>
  <si>
    <t>Перший бакалаврський</t>
  </si>
  <si>
    <t>Програма</t>
  </si>
  <si>
    <t>Освітньо-професійна програма</t>
  </si>
  <si>
    <t>Освітньо-наукова програма</t>
  </si>
  <si>
    <t xml:space="preserve">Бакалавр з </t>
  </si>
  <si>
    <t>"____" _____________ 202___ р.</t>
  </si>
  <si>
    <t>Протокол № ______ від "____" ______ 202___ р.</t>
  </si>
  <si>
    <t>Разом за циклом загальної підготовки</t>
  </si>
  <si>
    <t>Разом за циклом фахової підготовки</t>
  </si>
  <si>
    <t>Обов'язкові компоненти</t>
  </si>
  <si>
    <t>Цикл загальної підготовки</t>
  </si>
  <si>
    <t>Цикл фахової підготовки</t>
  </si>
  <si>
    <t>Загальний обсяг обов'язкових компонентів</t>
  </si>
  <si>
    <t>Вибіркові компоненти</t>
  </si>
  <si>
    <t>Навчальна практика (за наявності)</t>
  </si>
  <si>
    <t>Виробнича практика (за наявності)</t>
  </si>
  <si>
    <t>Переддипломна практика (за наявності)</t>
  </si>
  <si>
    <t>Кваліфікаційна робота/Атестаційний екзамен</t>
  </si>
  <si>
    <t>Загальний обсяг вибіркових компонентів</t>
  </si>
  <si>
    <t>Дисципліна 1</t>
  </si>
  <si>
    <t>Дисципліна 2</t>
  </si>
  <si>
    <t>Дисципліна 13</t>
  </si>
  <si>
    <t>Дисципліна 14</t>
  </si>
  <si>
    <t>ОК2.3</t>
  </si>
  <si>
    <t>Дисципліна 15</t>
  </si>
  <si>
    <t>ОК2.13</t>
  </si>
  <si>
    <t>ОК2.14</t>
  </si>
  <si>
    <t>ОК2.15</t>
  </si>
  <si>
    <t>ОК2.16</t>
  </si>
  <si>
    <t>Вибіркова дисципліна 2.1 спеціального каталогу</t>
  </si>
  <si>
    <t>Вибіркова дисципліна 2.2 спеціального каталогу</t>
  </si>
  <si>
    <t xml:space="preserve">Загальний обсяг освітньої програми </t>
  </si>
  <si>
    <t>V. НАВЧАЛЬНИЙ ПЛАН</t>
  </si>
  <si>
    <t>Кількість аудиторних годин на тиждень</t>
  </si>
  <si>
    <t>(Ім'я ПРІЗВИЩЕ)</t>
  </si>
  <si>
    <t>(Підпис)</t>
  </si>
  <si>
    <t>1)</t>
  </si>
  <si>
    <t>години</t>
  </si>
  <si>
    <t>Код освітнього компоненту
за освітньою програмою</t>
  </si>
  <si>
    <t>Порядковий номер компонента спеціального каталогу</t>
  </si>
  <si>
    <t>Назви вибіркових фахових компонентів спеціального каталогу</t>
  </si>
  <si>
    <t>ВК2.3</t>
  </si>
  <si>
    <t>Вибіркова дисципліна 2.3 спеціального каталогу</t>
  </si>
  <si>
    <t>ВК3.1</t>
  </si>
  <si>
    <t>ВК3.2</t>
  </si>
  <si>
    <t>Вибірковий блок фахових компонентів практичного профілю</t>
  </si>
  <si>
    <t xml:space="preserve"> (назва)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</si>
  <si>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</si>
  <si>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</si>
  <si>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</si>
  <si>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</si>
  <si>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</si>
  <si>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</si>
  <si>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</si>
  <si>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</si>
  <si>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</si>
  <si>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</si>
  <si>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</si>
  <si>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</si>
  <si>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</si>
  <si>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</si>
  <si>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</si>
  <si>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</si>
  <si>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</si>
  <si>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</si>
  <si>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</si>
  <si>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</si>
  <si>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Розрахунково-графічні
роботи</t>
  </si>
  <si>
    <t xml:space="preserve">Ректор __________________ </t>
  </si>
  <si>
    <t>4 роки 10 місяців</t>
  </si>
  <si>
    <t>Атестаційний іспит</t>
  </si>
  <si>
    <t>ПОГОДЖЕНО:</t>
  </si>
  <si>
    <t>Освітня кваліфікація</t>
  </si>
  <si>
    <r>
      <t>Вибірковий блок фахових компонентів практичного профілю (</t>
    </r>
    <r>
      <rPr>
        <b/>
        <i/>
        <sz val="11"/>
        <rFont val="Times New Roman"/>
        <family val="1"/>
        <charset val="204"/>
      </rPr>
      <t>назва</t>
    </r>
    <r>
      <rPr>
        <b/>
        <sz val="11"/>
        <rFont val="Times New Roman"/>
        <family val="1"/>
        <charset val="204"/>
      </rPr>
      <t>) - за наявності блоку</t>
    </r>
  </si>
  <si>
    <t>Вибірковий блок фахових компонентів практичного профілю (назва) - за наявності блоку</t>
  </si>
  <si>
    <t xml:space="preserve">Вибіркова дисципліна 2.1 </t>
  </si>
  <si>
    <t xml:space="preserve">Вибіркова дисципліна 3.1 </t>
  </si>
  <si>
    <t>Вибіркова дисципліна 1.1 загального каталогу</t>
  </si>
  <si>
    <t xml:space="preserve">роботи </t>
  </si>
  <si>
    <t>Курсові</t>
  </si>
  <si>
    <t>Загальний обсяг освітньої програми</t>
  </si>
  <si>
    <t>ОК1.3</t>
  </si>
  <si>
    <t>ОК1.4</t>
  </si>
  <si>
    <t>ОК1.5</t>
  </si>
  <si>
    <t>ОК1.6</t>
  </si>
  <si>
    <t>ОК1.7</t>
  </si>
  <si>
    <t>ОК1.8</t>
  </si>
  <si>
    <t>ОК1.9</t>
  </si>
  <si>
    <t>ОК1.10</t>
  </si>
  <si>
    <t>ОК1.11</t>
  </si>
  <si>
    <t>ОК1.12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</si>
  <si>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</si>
  <si>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</si>
  <si>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</si>
  <si>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</si>
  <si>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</si>
  <si>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</si>
  <si>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Дисципліна 9</t>
  </si>
  <si>
    <t>Дисципліна 10</t>
  </si>
  <si>
    <t>Дисципліна 11</t>
  </si>
  <si>
    <t>Дисципліна 12</t>
  </si>
  <si>
    <t>ОК2.4</t>
  </si>
  <si>
    <t>ОК2.5</t>
  </si>
  <si>
    <t>ОК2.6</t>
  </si>
  <si>
    <t>ОК2.7</t>
  </si>
  <si>
    <t>ОК2.8</t>
  </si>
  <si>
    <t>ОК2.9</t>
  </si>
  <si>
    <t>ОК2.10</t>
  </si>
  <si>
    <t>ОК2.11</t>
  </si>
  <si>
    <t>ОК2.12</t>
  </si>
  <si>
    <t>Дисципліна 16</t>
  </si>
  <si>
    <t>Дисципліна 17</t>
  </si>
  <si>
    <t>Дисципліна 18</t>
  </si>
  <si>
    <t>Дисципліна 19</t>
  </si>
  <si>
    <t>Дисципліна 20</t>
  </si>
  <si>
    <t>Дисципліна 21</t>
  </si>
  <si>
    <t>Дисципліна 22</t>
  </si>
  <si>
    <t>Дисципліна 23</t>
  </si>
  <si>
    <t>Дисципліна 24</t>
  </si>
  <si>
    <t>Дисципліна 25</t>
  </si>
  <si>
    <t>Дисципліна 26</t>
  </si>
  <si>
    <t>Дисципліна 27</t>
  </si>
  <si>
    <t>Дисципліна 28</t>
  </si>
  <si>
    <t>ВК1.3</t>
  </si>
  <si>
    <t>ВК1.4</t>
  </si>
  <si>
    <t>ВК1.5</t>
  </si>
  <si>
    <t>ВК1.6</t>
  </si>
  <si>
    <t>ВК1.7</t>
  </si>
  <si>
    <t>ВК1.8</t>
  </si>
  <si>
    <t>ВК1.9</t>
  </si>
  <si>
    <t>ВК1.10</t>
  </si>
  <si>
    <t>ВК1.11</t>
  </si>
  <si>
    <t>ВК1.12</t>
  </si>
  <si>
    <t>ВК1.13</t>
  </si>
  <si>
    <t>ВК1.14</t>
  </si>
  <si>
    <t>ВК1.15</t>
  </si>
  <si>
    <t>ВК1.16</t>
  </si>
  <si>
    <t>ВК1.17</t>
  </si>
  <si>
    <t>ВК1.18</t>
  </si>
  <si>
    <t>Вибіркова дисципліна 2.2</t>
  </si>
  <si>
    <t>Вибіркова дисципліна 2.3</t>
  </si>
  <si>
    <t>ВК2.4</t>
  </si>
  <si>
    <t>Вибіркова дисципліна 2.4</t>
  </si>
  <si>
    <t>ВК2.5</t>
  </si>
  <si>
    <t>Вибіркова дисципліна 2.5</t>
  </si>
  <si>
    <t>ВК2.6</t>
  </si>
  <si>
    <t>Вибіркова дисципліна 2.6</t>
  </si>
  <si>
    <t>ВК2.7</t>
  </si>
  <si>
    <t>Вибіркова дисципліна 2.7</t>
  </si>
  <si>
    <t>ВК2.8</t>
  </si>
  <si>
    <t>Вибіркова дисципліна 2.8</t>
  </si>
  <si>
    <t>ВК2.9</t>
  </si>
  <si>
    <t>Вибіркова дисципліна 2.9</t>
  </si>
  <si>
    <t>ВК2.10</t>
  </si>
  <si>
    <t>Вибіркова дисципліна 2.10</t>
  </si>
  <si>
    <t>ВК2.11</t>
  </si>
  <si>
    <t>Вибіркова дисципліна 2.11</t>
  </si>
  <si>
    <t>ВК2.12</t>
  </si>
  <si>
    <t>Вибіркова дисципліна 2.12</t>
  </si>
  <si>
    <t>ВК2.13</t>
  </si>
  <si>
    <t>Вибіркова дисципліна 2.13</t>
  </si>
  <si>
    <t>ВК2.14</t>
  </si>
  <si>
    <t>Вибіркова дисципліна 2.14</t>
  </si>
  <si>
    <t>ВК2.15</t>
  </si>
  <si>
    <t>Вибіркова дисципліна 2.15</t>
  </si>
  <si>
    <t>ВК2.16</t>
  </si>
  <si>
    <t>Вибіркова дисципліна 2.16</t>
  </si>
  <si>
    <t>ВК2.17</t>
  </si>
  <si>
    <t>Вибіркова дисципліна 2.17</t>
  </si>
  <si>
    <t>ВК2.18</t>
  </si>
  <si>
    <t>Вибіркова дисципліна 2.18</t>
  </si>
  <si>
    <t>Вибіркова дисципліна 3.2</t>
  </si>
  <si>
    <t>ВК3.3</t>
  </si>
  <si>
    <t>Вибіркова дисципліна 3.3</t>
  </si>
  <si>
    <t>ВК3.4</t>
  </si>
  <si>
    <t>Вибіркова дисципліна 3.4</t>
  </si>
  <si>
    <t>ВК3.5</t>
  </si>
  <si>
    <t>Вибіркова дисципліна 3.5</t>
  </si>
  <si>
    <t>ВК3.6</t>
  </si>
  <si>
    <t>Вибіркова дисципліна 3.6</t>
  </si>
  <si>
    <t>ВК3.7</t>
  </si>
  <si>
    <t>Вибіркова дисципліна 3.7</t>
  </si>
  <si>
    <t>ВК3.8</t>
  </si>
  <si>
    <t>Вибіркова дисципліна 3.8</t>
  </si>
  <si>
    <t>ВК3.9</t>
  </si>
  <si>
    <t>Вибіркова дисципліна 3.9</t>
  </si>
  <si>
    <t>ВК3.10</t>
  </si>
  <si>
    <t>Вибіркова дисципліна 3.10</t>
  </si>
  <si>
    <t>ВК3.11</t>
  </si>
  <si>
    <t>Вибіркова дисципліна 3.11</t>
  </si>
  <si>
    <t>ВК3.12</t>
  </si>
  <si>
    <t>Вибіркова дисципліна 3.12</t>
  </si>
  <si>
    <t>ВК3.13</t>
  </si>
  <si>
    <t>Вибіркова дисципліна 3.13</t>
  </si>
  <si>
    <t>ВК3.14</t>
  </si>
  <si>
    <t>Вибіркова дисципліна 3.14</t>
  </si>
  <si>
    <t>ВК3.15</t>
  </si>
  <si>
    <t>Вибіркова дисципліна 3.15</t>
  </si>
  <si>
    <t>ВК3.16</t>
  </si>
  <si>
    <t>Вибіркова дисципліна 3.16</t>
  </si>
  <si>
    <t>ВК3.17</t>
  </si>
  <si>
    <t>Вибіркова дисципліна 3.17</t>
  </si>
  <si>
    <t>ВК3.18</t>
  </si>
  <si>
    <t>Вибіркова дисципліна 3.18</t>
  </si>
  <si>
    <t>ОК1.13</t>
  </si>
  <si>
    <t>ОК1.14</t>
  </si>
  <si>
    <t>семестри та тетраместри</t>
  </si>
  <si>
    <t>Розподіл аудиторних годин та кредитів по роках навчання і тетраместрах</t>
  </si>
  <si>
    <t>Вибіркова дисципліна 1.18 загального каталогу</t>
  </si>
  <si>
    <t>Вибіркова дисципліна 1.15 загального каталогу</t>
  </si>
  <si>
    <t>Посада</t>
  </si>
  <si>
    <t>Прізвище, ім'я, по-батькові</t>
  </si>
  <si>
    <t>Підпис</t>
  </si>
  <si>
    <t>Лист погодження 
(шаблон навчального плану УДУНТ)</t>
  </si>
  <si>
    <t>Перший проректор</t>
  </si>
  <si>
    <t>Проректор з науково-педагогічної роботи</t>
  </si>
  <si>
    <t>Директор ННЦЗО</t>
  </si>
  <si>
    <t>ОК2.17</t>
  </si>
  <si>
    <t>ОК2.18</t>
  </si>
  <si>
    <t>ОК2.19</t>
  </si>
  <si>
    <t>ОК2.20</t>
  </si>
  <si>
    <t>Вибіркова дисципліна 1.2 загального каталогу</t>
  </si>
  <si>
    <t>Вибіркова дисципліна 1.3 загального каталогу</t>
  </si>
  <si>
    <t>Вибіркова дисципліна 1.4 загального каталогу</t>
  </si>
  <si>
    <t>Вибіркова дисципліна 1.5 загального каталогу</t>
  </si>
  <si>
    <t>Вибіркова дисципліна 1.6 загального каталогу</t>
  </si>
  <si>
    <t>Вибіркова дисципліна 1.7 загального каталогу</t>
  </si>
  <si>
    <t>Вибіркова дисципліна 1.8 загального каталогу</t>
  </si>
  <si>
    <t>Вибіркова дисципліна 1.9 загального каталогу</t>
  </si>
  <si>
    <t>Вибіркова дисципліна 1.10 загального каталогу</t>
  </si>
  <si>
    <t>Вибіркова дисципліна 1.11 загального каталогу</t>
  </si>
  <si>
    <t>Вибіркова дисципліна 1.12 загального каталогу</t>
  </si>
  <si>
    <t>Вибіркова дисципліна 1.13 загального каталогу</t>
  </si>
  <si>
    <t>Вибіркова дисципліна 1.14 загального каталогу</t>
  </si>
  <si>
    <t>ОК2.21</t>
  </si>
  <si>
    <t>ОК2.22</t>
  </si>
  <si>
    <t>Вибіркова дисципліна 1.16 загального каталогу</t>
  </si>
  <si>
    <t>Вибіркова дисципліна 1.17 загального каталогу</t>
  </si>
  <si>
    <t>(підпис)</t>
  </si>
  <si>
    <t>Комірки, що потребують вибору зі списку</t>
  </si>
  <si>
    <t>Комірки, що містять формули для розрахунку значень</t>
  </si>
  <si>
    <t>1.1</t>
  </si>
  <si>
    <t>Даний план призначений для рівня Навчально-наукових інститутів (ННІ)</t>
  </si>
  <si>
    <t>Якщо освітня програма реалізується виключно в межах конкретного ННІ, в "Вибіркових компонентах" залишається "Цикл фахової підготовки"</t>
  </si>
  <si>
    <t>1.2</t>
  </si>
  <si>
    <t>Якщо освітня програма є ОБ'ЄДНАНОЮ, в "Вибіркових компонентах" в "Циклі фахової підготовки" залишаються блоки (з назвами) по кількості освітніх траєкторій Детально розкривається блок відповідного ННІ</t>
  </si>
  <si>
    <t>2.1</t>
  </si>
  <si>
    <t>Рівень вищої освіти (впливає на розрахунок загальної кількості аудиторних годин)</t>
  </si>
  <si>
    <t>Форма навчання (впливає на розрахунок загальної кількості аудиторних годин)</t>
  </si>
  <si>
    <t>Графік навчального процесу (впливає на розрахунок розділу - ІІ. ЗВЕДЕНІ ДАНІ ПРО БЮДЖЕТ ЧАСУ (в тижнях))</t>
  </si>
  <si>
    <t>2.2</t>
  </si>
  <si>
    <t>2.3</t>
  </si>
  <si>
    <t>2.4</t>
  </si>
  <si>
    <t>2.5</t>
  </si>
  <si>
    <t>В плані передбачені поля, що заповнюються шляхом вибору варіанту зі списку - в шаблоні позначено сірим кольором. Від вибору залежить правильність заповнення інших розділів або розрахунок певних значень - в шаблоні позначено блакитним кольором.</t>
  </si>
  <si>
    <t>Графік навчального процесу:</t>
  </si>
  <si>
    <t>містить 40 навчальних тижнів (тижні теоретичного навчання та тижні проведення контрольних заходів)</t>
  </si>
  <si>
    <t>в семестрах, що містять практичну підготовку, кількість тижнів теоретичного навчання скорочується на кількість тижнів практичної підготовки (наприклад, 12 тижнів теоретичного навчання та 4 тижні практичної підготовки). Відповідно, аудиторне навантаження розраховується на тижні теоретичного навчання (тобто 2 години лекцій на тиждень дорівнюватимуть 24 годинам лекцій на семестр)</t>
  </si>
  <si>
    <t>3.1</t>
  </si>
  <si>
    <t>3.2</t>
  </si>
  <si>
    <t>Навчальний план:</t>
  </si>
  <si>
    <t>4.1</t>
  </si>
  <si>
    <t>4.2</t>
  </si>
  <si>
    <t>4.3</t>
  </si>
  <si>
    <t>4.4</t>
  </si>
  <si>
    <t>4.5</t>
  </si>
  <si>
    <t>Погодження навчального плану:</t>
  </si>
  <si>
    <t>за наявності кількох випускових кафедр за однією освітньою програмою план погоджують завідувачі відповідних випускових кафедр</t>
  </si>
  <si>
    <t>навчальні плани ННІ ІПБТ, ННІ УДХТУ, ННІ ПДАБА візують відповідні заступники керівника навчального відділу, погоджує керівник навчального відділу</t>
  </si>
  <si>
    <t>5.1</t>
  </si>
  <si>
    <t>5.2</t>
  </si>
  <si>
    <t>5.3</t>
  </si>
  <si>
    <t>Плавила створення навчальних планів</t>
  </si>
  <si>
    <t>4.6</t>
  </si>
  <si>
    <r>
      <rPr>
        <u/>
        <sz val="10"/>
        <rFont val="Arial Cyr"/>
        <charset val="204"/>
      </rPr>
      <t>для денної форми навчання</t>
    </r>
    <r>
      <rPr>
        <sz val="10"/>
        <rFont val="Arial Cyr"/>
        <charset val="204"/>
      </rPr>
      <t xml:space="preserve"> план погоджує ДЕКАН відповідного факультету
</t>
    </r>
    <r>
      <rPr>
        <u/>
        <sz val="10"/>
        <rFont val="Arial Cyr"/>
        <charset val="204"/>
      </rPr>
      <t>для заочної форми навчання</t>
    </r>
    <r>
      <rPr>
        <sz val="10"/>
        <rFont val="Arial Cyr"/>
        <charset val="204"/>
      </rPr>
      <t xml:space="preserve"> план погоджує ДИРЕКТОР ННЦЗО</t>
    </r>
  </si>
  <si>
    <r>
      <rPr>
        <u/>
        <sz val="10"/>
        <rFont val="Arial Cyr"/>
        <charset val="204"/>
      </rPr>
      <t>аудиторне навантаження</t>
    </r>
    <r>
      <rPr>
        <sz val="10"/>
        <rFont val="Arial Cyr"/>
        <charset val="204"/>
      </rPr>
      <t xml:space="preserve"> розраховується в межах </t>
    </r>
    <r>
      <rPr>
        <b/>
        <sz val="10"/>
        <rFont val="Arial Cyr"/>
        <charset val="204"/>
      </rPr>
      <t>від 1/3 до 1/2 від загального обсягу годин</t>
    </r>
    <r>
      <rPr>
        <sz val="10"/>
        <rFont val="Arial Cyr"/>
        <charset val="204"/>
      </rPr>
      <t>, відведених на дисципліну</t>
    </r>
  </si>
  <si>
    <r>
      <rPr>
        <u/>
        <sz val="10"/>
        <rFont val="Arial Cyr"/>
        <charset val="204"/>
      </rPr>
      <t>кількість аудиторних годин на тиждень</t>
    </r>
    <r>
      <rPr>
        <sz val="10"/>
        <rFont val="Arial Cyr"/>
        <charset val="204"/>
      </rPr>
      <t xml:space="preserve"> (в середньому на навчальний рік) не повинна перевищувати:
- для бакалаврів - </t>
    </r>
    <r>
      <rPr>
        <b/>
        <sz val="10"/>
        <rFont val="Arial Cyr"/>
        <charset val="204"/>
      </rPr>
      <t>22 години</t>
    </r>
    <r>
      <rPr>
        <sz val="10"/>
        <rFont val="Arial Cyr"/>
        <charset val="204"/>
      </rPr>
      <t xml:space="preserve">
- для магістрів - </t>
    </r>
    <r>
      <rPr>
        <b/>
        <sz val="10"/>
        <rFont val="Arial Cyr"/>
        <charset val="204"/>
      </rPr>
      <t>18 годин</t>
    </r>
  </si>
  <si>
    <r>
      <rPr>
        <u/>
        <sz val="10"/>
        <rFont val="Arial Cyr"/>
        <charset val="204"/>
      </rPr>
      <t>кількість курсових проєктів, курсових та розрахунково-графічних робіт на семестр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не повинна перевищувати 2</t>
    </r>
  </si>
  <si>
    <r>
      <rPr>
        <u/>
        <sz val="10"/>
        <rFont val="Arial Cyr"/>
        <charset val="204"/>
      </rPr>
      <t>кількість дисциплін, що викладаються одночасно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не повинна перевищувати 8</t>
    </r>
  </si>
  <si>
    <r>
      <rPr>
        <u/>
        <sz val="10"/>
        <rFont val="Arial Cyr"/>
        <charset val="204"/>
      </rPr>
      <t>кількість екзаменів у семестрі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не повинна перевищувати 4</t>
    </r>
  </si>
  <si>
    <r>
      <rPr>
        <u/>
        <sz val="10"/>
        <rFont val="Arial Cyr"/>
        <charset val="204"/>
      </rPr>
      <t>кількість кредитів на семестр:</t>
    </r>
    <r>
      <rPr>
        <sz val="10"/>
        <rFont val="Arial Cyr"/>
        <charset val="204"/>
      </rPr>
      <t xml:space="preserve">
- для денної форми навчання (бакалавр, магістр) </t>
    </r>
    <r>
      <rPr>
        <b/>
        <sz val="10"/>
        <rFont val="Arial Cyr"/>
        <charset val="204"/>
      </rPr>
      <t>не повинна перевищувати 30 кредитів</t>
    </r>
    <r>
      <rPr>
        <sz val="10"/>
        <rFont val="Arial Cyr"/>
        <charset val="204"/>
      </rPr>
      <t xml:space="preserve">
- для заочної форми навчання (магістр) </t>
    </r>
    <r>
      <rPr>
        <b/>
        <sz val="10"/>
        <rFont val="Arial Cyr"/>
        <charset val="204"/>
      </rPr>
      <t>не повинна перевищувати 30 кредитів</t>
    </r>
    <r>
      <rPr>
        <sz val="10"/>
        <rFont val="Arial Cyr"/>
        <charset val="204"/>
      </rPr>
      <t xml:space="preserve">
- для заочної форми навчання (бакалавр) становить </t>
    </r>
    <r>
      <rPr>
        <b/>
        <sz val="10"/>
        <rFont val="Arial Cyr"/>
        <charset val="204"/>
      </rPr>
      <t>для І та ІІ років навчання - 44 кредити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для наступних років навчання - не більше 52 кредитів</t>
    </r>
  </si>
  <si>
    <t>Закону України "Про відпустки":</t>
  </si>
  <si>
    <r>
      <t xml:space="preserve">Стаття 15. Відпустка у зв'язку з навчанням у вищих навчальних закладах, навчальних закладах післядипломної освіти та аспірантурі
Працівникам, які успішно навчаються без відриву від виробництва у вищих навчальних закладах з вечірньою та </t>
    </r>
    <r>
      <rPr>
        <b/>
        <sz val="10"/>
        <rFont val="Arial Cyr"/>
        <charset val="204"/>
      </rPr>
      <t>заочною формами навчання</t>
    </r>
    <r>
      <rPr>
        <sz val="10"/>
        <rFont val="Arial Cyr"/>
        <charset val="204"/>
      </rPr>
      <t xml:space="preserve">, надаються </t>
    </r>
    <r>
      <rPr>
        <b/>
        <sz val="10"/>
        <rFont val="Arial Cyr"/>
        <charset val="204"/>
      </rPr>
      <t>додаткові оплачувані відпустки</t>
    </r>
    <r>
      <rPr>
        <sz val="10"/>
        <rFont val="Arial Cyr"/>
        <charset val="204"/>
      </rPr>
      <t xml:space="preserve">:
1) на період настановних занять, виконання лабораторних робіт, складання заліків та іспитів для тих, хто навчається </t>
    </r>
    <r>
      <rPr>
        <b/>
        <sz val="10"/>
        <rFont val="Arial Cyr"/>
        <charset val="204"/>
      </rPr>
      <t>на першому та другому курсах у вищих навчальних закладах</t>
    </r>
    <r>
      <rPr>
        <sz val="10"/>
        <rFont val="Arial Cyr"/>
        <charset val="204"/>
      </rPr>
      <t xml:space="preserve">:
першого та другого рівнів акредитації з вечірньою формою навчання - 10 календарних днів,
третього та четвертого рівнів акредитації з вечірньою формою навчання - 20 календарних днів,
</t>
    </r>
    <r>
      <rPr>
        <b/>
        <sz val="10"/>
        <rFont val="Arial Cyr"/>
        <charset val="204"/>
      </rPr>
      <t>незалежно від рівня акредитації з заочною формою навчання - 30 календарних днів;</t>
    </r>
    <r>
      <rPr>
        <sz val="10"/>
        <rFont val="Arial Cyr"/>
        <charset val="204"/>
      </rPr>
      <t xml:space="preserve">
2) на період настановних занять, виконання лабораторних робіт, складання заліків та іспитів для тих, хто навчається </t>
    </r>
    <r>
      <rPr>
        <b/>
        <sz val="10"/>
        <rFont val="Arial Cyr"/>
        <charset val="204"/>
      </rPr>
      <t>на третьому і наступних курсах у вищих навчальних закладах</t>
    </r>
    <r>
      <rPr>
        <sz val="10"/>
        <rFont val="Arial Cyr"/>
        <charset val="204"/>
      </rPr>
      <t xml:space="preserve">:
першого та другого рівнів акредитації з вечірньою формою навчання - 20 календарних днів,
третього та четвертого рівнів акредитації з вечірньою формою навчання - 30 календарних днів,
</t>
    </r>
    <r>
      <rPr>
        <b/>
        <sz val="10"/>
        <rFont val="Arial Cyr"/>
        <charset val="204"/>
      </rPr>
      <t>незалежно від рівня акредитації з заочною формою навчання - 40 календарних днів;</t>
    </r>
    <r>
      <rPr>
        <sz val="10"/>
        <rFont val="Arial Cyr"/>
        <charset val="204"/>
      </rPr>
      <t xml:space="preserve">
3) на період складання державних іспитів у вищих навчальних закладах незалежно від рівня акредитації - 30 календарних днів;
4) </t>
    </r>
    <r>
      <rPr>
        <b/>
        <sz val="10"/>
        <rFont val="Arial Cyr"/>
        <charset val="204"/>
      </rPr>
      <t xml:space="preserve">на період підготовки та захисту дипломного проекту (роботи) </t>
    </r>
    <r>
      <rPr>
        <sz val="10"/>
        <rFont val="Arial Cyr"/>
        <charset val="204"/>
      </rPr>
      <t>студентам, які навчаються у вищих навчальних закладах з вечірньою та</t>
    </r>
    <r>
      <rPr>
        <b/>
        <sz val="10"/>
        <rFont val="Arial Cyr"/>
        <charset val="204"/>
      </rPr>
      <t xml:space="preserve"> заочною формами навчання</t>
    </r>
    <r>
      <rPr>
        <sz val="10"/>
        <rFont val="Arial Cyr"/>
        <charset val="204"/>
      </rPr>
      <t xml:space="preserve"> першого та другого рівнів акредитації, - два місяці, а </t>
    </r>
    <r>
      <rPr>
        <b/>
        <sz val="10"/>
        <rFont val="Arial Cyr"/>
        <charset val="204"/>
      </rPr>
      <t>у вищих навчальних закладах третього і четвертого рівнів акредитації - чотири місяці.</t>
    </r>
  </si>
  <si>
    <t>5.4</t>
  </si>
  <si>
    <t>практичні</t>
  </si>
  <si>
    <t>для друкованої версії навчального плану (на підпис) стовпчики аудиторних годин з розподілом на види занять слід приховати</t>
  </si>
  <si>
    <t>всі комірки навчального плану, пофарбовані блакитним кольором, є розрахунковими</t>
  </si>
  <si>
    <t>у другому рядочку ЧЕРВОНИМ позначено варіанти кількості навчальних тижнів в залежності від року навчання або наявності практики - для друкованої версії навчального плану слід визначити БІЛИЙ колір тексту для даного рядка</t>
  </si>
  <si>
    <t>Кількість курсових робіт (проєктів) та розрахунково-графічних робіт</t>
  </si>
  <si>
    <t>4.7</t>
  </si>
  <si>
    <t>4.8</t>
  </si>
  <si>
    <t>4.9</t>
  </si>
  <si>
    <t>4.10</t>
  </si>
  <si>
    <t>4.11</t>
  </si>
  <si>
    <r>
      <rPr>
        <u/>
        <sz val="10"/>
        <rFont val="Arial Cyr"/>
        <charset val="204"/>
      </rPr>
      <t>кількість заліків, екзаменів, курсових проєктів/робіт та розрахунково-графічних робіт</t>
    </r>
    <r>
      <rPr>
        <sz val="10"/>
        <rFont val="Arial Cyr"/>
        <charset val="204"/>
      </rPr>
      <t xml:space="preserve"> визначається як сума значень, що відповідають номеру семестра (тетраместра) проведення, проставленого у відповідному стовпчику. Інші види індивідуальних завдань (контрольні, реферати тощо) відображаються виключно в робочих програмах дисциплін і до навчального плану не заносяться</t>
    </r>
  </si>
  <si>
    <t>4.12</t>
  </si>
  <si>
    <t>кількість аудиторних годин з дисципліни для заочної форми навчання визначається як:</t>
  </si>
  <si>
    <r>
      <t xml:space="preserve">правила розрахунку аудиторних годин:
- </t>
    </r>
    <r>
      <rPr>
        <u/>
        <sz val="10"/>
        <rFont val="Arial Cyr"/>
        <charset val="204"/>
      </rPr>
      <t xml:space="preserve">загальна кількість годин з дисципліни </t>
    </r>
    <r>
      <rPr>
        <sz val="10"/>
        <rFont val="Arial Cyr"/>
        <charset val="204"/>
      </rPr>
      <t xml:space="preserve">визначається як добуток кількості кредитів на 30
- </t>
    </r>
    <r>
      <rPr>
        <u/>
        <sz val="10"/>
        <rFont val="Arial Cyr"/>
        <charset val="204"/>
      </rPr>
      <t>загальна кількість тижневих аудиторних годин</t>
    </r>
    <r>
      <rPr>
        <sz val="10"/>
        <rFont val="Arial Cyr"/>
        <charset val="204"/>
      </rPr>
      <t xml:space="preserve"> визначається як сума тижневих годин лекцій, практичних та лабораторних занять
- </t>
    </r>
    <r>
      <rPr>
        <u/>
        <sz val="10"/>
        <rFont val="Arial Cyr"/>
        <charset val="204"/>
      </rPr>
      <t>загальна кількість аудиторних годин для денної форми навчання</t>
    </r>
    <r>
      <rPr>
        <sz val="10"/>
        <rFont val="Arial Cyr"/>
        <charset val="204"/>
      </rPr>
      <t xml:space="preserve"> визначається як сума добутків тижневих годин на кількість тижнів у семестрі (тетраместрі); </t>
    </r>
    <r>
      <rPr>
        <u/>
        <sz val="10"/>
        <rFont val="Arial Cyr"/>
        <charset val="204"/>
      </rPr>
      <t>для заочної форми навчання</t>
    </r>
    <r>
      <rPr>
        <sz val="10"/>
        <rFont val="Arial Cyr"/>
        <charset val="204"/>
      </rPr>
      <t xml:space="preserve"> дорівнює загальній кількості аудиторних годин за семестр</t>
    </r>
  </si>
  <si>
    <r>
      <rPr>
        <u/>
        <sz val="10"/>
        <rFont val="Arial Cyr"/>
        <charset val="204"/>
      </rPr>
      <t>для планів кафедри Військової підготовки спеціалістів</t>
    </r>
    <r>
      <rPr>
        <sz val="10"/>
        <rFont val="Arial Cyr"/>
        <charset val="204"/>
      </rPr>
      <t xml:space="preserve"> план погоджує Начальник кафедри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</si>
</sst>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6"/>
      <name val="Arial Cyr"/>
      <charset val="204"/>
    </font>
    <font>
      <u/>
      <sz val="10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648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1" fillId="2" borderId="4" xfId="0" applyNumberFormat="1" applyFont="1" applyFill="1" applyBorder="1" applyAlignment="1">
      <alignment horizontal="center"/>
    </xf>
    <xf numFmtId="1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1" applyAlignment="1">
      <alignment wrapText="1"/>
    </xf>
    <xf numFmtId="49" fontId="7" fillId="0" borderId="0" xfId="0" applyNumberFormat="1" applyFont="1"/>
    <xf numFmtId="0" fontId="10" fillId="0" borderId="0" xfId="2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15" fillId="0" borderId="0" xfId="0" applyNumberFormat="1" applyFont="1"/>
    <xf numFmtId="49" fontId="7" fillId="0" borderId="0" xfId="0" applyNumberFormat="1" applyFont="1" applyAlignment="1">
      <alignment horizontal="right"/>
    </xf>
    <xf numFmtId="0" fontId="14" fillId="0" borderId="0" xfId="4" applyFont="1"/>
    <xf numFmtId="0" fontId="14" fillId="0" borderId="16" xfId="4" applyFont="1" applyBorder="1" applyAlignment="1">
      <alignment horizontal="center" shrinkToFit="1"/>
    </xf>
    <xf numFmtId="49" fontId="14" fillId="0" borderId="16" xfId="4" applyNumberFormat="1" applyFont="1" applyBorder="1" applyAlignment="1">
      <alignment horizontal="center" shrinkToFit="1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4" applyFont="1"/>
    <xf numFmtId="0" fontId="19" fillId="0" borderId="0" xfId="4" applyFont="1"/>
    <xf numFmtId="0" fontId="1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/>
    <xf numFmtId="0" fontId="21" fillId="0" borderId="0" xfId="2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49" fontId="11" fillId="0" borderId="0" xfId="0" applyNumberFormat="1" applyFont="1"/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3" fillId="0" borderId="0" xfId="0" applyFont="1"/>
    <xf numFmtId="49" fontId="11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right" vertical="top"/>
    </xf>
    <xf numFmtId="0" fontId="3" fillId="0" borderId="1" xfId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2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2" applyFont="1"/>
    <xf numFmtId="0" fontId="10" fillId="0" borderId="0" xfId="2" applyFont="1"/>
    <xf numFmtId="0" fontId="14" fillId="0" borderId="0" xfId="2" applyFont="1" applyAlignment="1">
      <alignment horizontal="center" vertical="center"/>
    </xf>
    <xf numFmtId="1" fontId="14" fillId="0" borderId="8" xfId="2" applyNumberFormat="1" applyFont="1" applyBorder="1" applyAlignment="1">
      <alignment horizontal="center" vertical="center" shrinkToFit="1"/>
    </xf>
    <xf numFmtId="1" fontId="14" fillId="0" borderId="4" xfId="2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1" fontId="14" fillId="0" borderId="16" xfId="2" applyNumberFormat="1" applyFont="1" applyBorder="1" applyAlignment="1">
      <alignment horizontal="center" vertical="center"/>
    </xf>
    <xf numFmtId="0" fontId="14" fillId="0" borderId="76" xfId="3" applyFont="1" applyBorder="1" applyAlignment="1">
      <alignment horizontal="center" vertical="center" shrinkToFit="1"/>
    </xf>
    <xf numFmtId="0" fontId="16" fillId="0" borderId="54" xfId="3" applyFont="1" applyBorder="1" applyAlignment="1">
      <alignment horizontal="center" vertical="center" shrinkToFit="1"/>
    </xf>
    <xf numFmtId="0" fontId="16" fillId="0" borderId="64" xfId="3" applyFont="1" applyBorder="1" applyAlignment="1">
      <alignment horizontal="center" vertical="center" shrinkToFit="1"/>
    </xf>
    <xf numFmtId="0" fontId="14" fillId="0" borderId="0" xfId="2" applyFont="1"/>
    <xf numFmtId="0" fontId="14" fillId="0" borderId="29" xfId="2" applyFont="1" applyBorder="1" applyAlignment="1">
      <alignment horizontal="center" vertical="center"/>
    </xf>
    <xf numFmtId="1" fontId="14" fillId="0" borderId="61" xfId="2" applyNumberFormat="1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 shrinkToFit="1"/>
    </xf>
    <xf numFmtId="0" fontId="16" fillId="0" borderId="12" xfId="3" applyFont="1" applyBorder="1" applyAlignment="1">
      <alignment horizontal="center" vertical="center" shrinkToFit="1"/>
    </xf>
    <xf numFmtId="0" fontId="14" fillId="0" borderId="0" xfId="2" applyFont="1" applyAlignment="1">
      <alignment shrinkToFit="1"/>
    </xf>
    <xf numFmtId="0" fontId="14" fillId="0" borderId="8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6" fillId="0" borderId="43" xfId="3" applyFont="1" applyBorder="1" applyAlignment="1">
      <alignment horizontal="center" vertical="center" shrinkToFit="1"/>
    </xf>
    <xf numFmtId="0" fontId="16" fillId="0" borderId="62" xfId="3" applyFont="1" applyBorder="1" applyAlignment="1">
      <alignment horizontal="center" vertical="center" shrinkToFit="1"/>
    </xf>
    <xf numFmtId="0" fontId="16" fillId="0" borderId="54" xfId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14" fillId="0" borderId="0" xfId="1" applyFont="1" applyAlignment="1">
      <alignment horizontal="right" vertical="center" shrinkToFit="1"/>
    </xf>
    <xf numFmtId="1" fontId="28" fillId="0" borderId="0" xfId="2" applyNumberFormat="1" applyFont="1" applyAlignment="1">
      <alignment horizontal="center" vertical="center" shrinkToFit="1"/>
    </xf>
    <xf numFmtId="1" fontId="28" fillId="0" borderId="0" xfId="2" applyNumberFormat="1" applyFont="1" applyAlignment="1">
      <alignment horizontal="center" shrinkToFit="1"/>
    </xf>
    <xf numFmtId="1" fontId="17" fillId="0" borderId="0" xfId="2" applyNumberFormat="1" applyFont="1" applyAlignment="1">
      <alignment horizontal="center" shrinkToFit="1"/>
    </xf>
    <xf numFmtId="1" fontId="8" fillId="0" borderId="0" xfId="2" applyNumberFormat="1" applyFont="1" applyAlignment="1">
      <alignment horizontal="center" shrinkToFit="1"/>
    </xf>
    <xf numFmtId="1" fontId="15" fillId="0" borderId="0" xfId="2" applyNumberFormat="1" applyFont="1" applyAlignment="1">
      <alignment horizontal="center" shrinkToFit="1"/>
    </xf>
    <xf numFmtId="0" fontId="29" fillId="0" borderId="0" xfId="2" applyFont="1" applyAlignment="1">
      <alignment horizontal="center"/>
    </xf>
    <xf numFmtId="0" fontId="28" fillId="0" borderId="0" xfId="2" applyFont="1"/>
    <xf numFmtId="0" fontId="29" fillId="0" borderId="0" xfId="2" applyFont="1"/>
    <xf numFmtId="0" fontId="14" fillId="0" borderId="0" xfId="4" applyFont="1" applyAlignment="1">
      <alignment horizontal="center"/>
    </xf>
    <xf numFmtId="0" fontId="20" fillId="0" borderId="0" xfId="4" applyFont="1" applyAlignment="1">
      <alignment horizontal="left" vertical="center"/>
    </xf>
    <xf numFmtId="0" fontId="24" fillId="0" borderId="0" xfId="4" applyFont="1" applyAlignment="1">
      <alignment horizontal="center"/>
    </xf>
    <xf numFmtId="0" fontId="9" fillId="0" borderId="0" xfId="4" applyFont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5" fillId="0" borderId="21" xfId="0" applyFont="1" applyBorder="1" applyAlignment="1">
      <alignment horizontal="centerContinuous"/>
    </xf>
    <xf numFmtId="0" fontId="15" fillId="0" borderId="22" xfId="0" applyFont="1" applyBorder="1" applyAlignment="1">
      <alignment horizontal="center"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29" xfId="0" applyFont="1" applyBorder="1" applyAlignment="1">
      <alignment horizontal="centerContinuous"/>
    </xf>
    <xf numFmtId="0" fontId="27" fillId="0" borderId="26" xfId="0" applyFont="1" applyBorder="1" applyAlignment="1">
      <alignment horizontal="centerContinuous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7" fillId="0" borderId="0" xfId="4" applyFont="1"/>
    <xf numFmtId="0" fontId="24" fillId="0" borderId="0" xfId="4" applyFont="1"/>
    <xf numFmtId="0" fontId="7" fillId="0" borderId="0" xfId="4" applyFont="1" applyAlignment="1">
      <alignment horizontal="center" vertical="top"/>
    </xf>
    <xf numFmtId="0" fontId="7" fillId="0" borderId="0" xfId="4" applyFont="1" applyAlignment="1">
      <alignment horizontal="left" vertical="top"/>
    </xf>
    <xf numFmtId="0" fontId="11" fillId="0" borderId="0" xfId="0" applyFont="1"/>
    <xf numFmtId="0" fontId="27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2" fillId="0" borderId="0" xfId="1" applyFont="1" applyAlignment="1">
      <alignment wrapText="1"/>
    </xf>
    <xf numFmtId="0" fontId="15" fillId="0" borderId="38" xfId="0" applyFont="1" applyBorder="1" applyAlignment="1">
      <alignment horizontal="centerContinuous"/>
    </xf>
    <xf numFmtId="0" fontId="21" fillId="0" borderId="0" xfId="0" applyFont="1" applyAlignment="1">
      <alignment horizontal="left" wrapText="1"/>
    </xf>
    <xf numFmtId="1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8" xfId="0" applyFont="1" applyBorder="1" applyAlignment="1">
      <alignment horizontal="centerContinuous"/>
    </xf>
    <xf numFmtId="0" fontId="9" fillId="0" borderId="76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5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right" vertical="top"/>
    </xf>
    <xf numFmtId="49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 wrapText="1"/>
    </xf>
    <xf numFmtId="0" fontId="8" fillId="0" borderId="6" xfId="0" applyFont="1" applyBorder="1"/>
    <xf numFmtId="0" fontId="8" fillId="0" borderId="5" xfId="0" applyFont="1" applyBorder="1"/>
    <xf numFmtId="0" fontId="14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4" fillId="0" borderId="7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right" vertical="center"/>
    </xf>
    <xf numFmtId="0" fontId="14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0" fontId="16" fillId="0" borderId="41" xfId="0" applyFont="1" applyBorder="1" applyAlignment="1">
      <alignment horizontal="centerContinuous" vertical="center" wrapText="1"/>
    </xf>
    <xf numFmtId="0" fontId="16" fillId="0" borderId="42" xfId="0" applyFont="1" applyBorder="1" applyAlignment="1">
      <alignment horizontal="centerContinuous" vertical="center" wrapText="1"/>
    </xf>
    <xf numFmtId="0" fontId="16" fillId="0" borderId="53" xfId="0" applyFont="1" applyBorder="1" applyAlignment="1">
      <alignment horizontal="centerContinuous" vertical="center" wrapText="1"/>
    </xf>
    <xf numFmtId="0" fontId="14" fillId="0" borderId="10" xfId="2" applyFont="1" applyBorder="1" applyAlignment="1">
      <alignment horizontal="center" vertical="center"/>
    </xf>
    <xf numFmtId="0" fontId="16" fillId="0" borderId="56" xfId="2" applyFont="1" applyBorder="1" applyAlignment="1">
      <alignment horizontal="centerContinuous" vertical="center"/>
    </xf>
    <xf numFmtId="0" fontId="16" fillId="0" borderId="63" xfId="2" applyFont="1" applyBorder="1" applyAlignment="1">
      <alignment horizontal="centerContinuous" vertical="center"/>
    </xf>
    <xf numFmtId="0" fontId="16" fillId="0" borderId="60" xfId="2" applyFont="1" applyBorder="1" applyAlignment="1">
      <alignment horizontal="centerContinuous" vertical="center"/>
    </xf>
    <xf numFmtId="0" fontId="16" fillId="0" borderId="55" xfId="2" applyFont="1" applyBorder="1" applyAlignment="1">
      <alignment horizontal="centerContinuous" vertical="center"/>
    </xf>
    <xf numFmtId="0" fontId="16" fillId="0" borderId="7" xfId="2" applyFont="1" applyBorder="1" applyAlignment="1">
      <alignment horizontal="centerContinuous" vertical="center"/>
    </xf>
    <xf numFmtId="0" fontId="16" fillId="0" borderId="15" xfId="2" applyFont="1" applyBorder="1" applyAlignment="1">
      <alignment horizontal="centerContinuous" vertical="center"/>
    </xf>
    <xf numFmtId="0" fontId="16" fillId="0" borderId="5" xfId="2" applyFont="1" applyBorder="1" applyAlignment="1">
      <alignment horizontal="centerContinuous" vertical="center"/>
    </xf>
    <xf numFmtId="0" fontId="16" fillId="0" borderId="6" xfId="2" applyFont="1" applyBorder="1" applyAlignment="1">
      <alignment horizontal="centerContinuous" vertical="center"/>
    </xf>
    <xf numFmtId="0" fontId="16" fillId="0" borderId="43" xfId="1" applyFont="1" applyBorder="1" applyAlignment="1">
      <alignment horizontal="center" vertical="center" shrinkToFit="1"/>
    </xf>
    <xf numFmtId="1" fontId="14" fillId="0" borderId="14" xfId="2" applyNumberFormat="1" applyFont="1" applyBorder="1" applyAlignment="1">
      <alignment horizontal="center" vertical="center" shrinkToFit="1"/>
    </xf>
    <xf numFmtId="0" fontId="14" fillId="0" borderId="61" xfId="2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1" fontId="14" fillId="0" borderId="13" xfId="2" applyNumberFormat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9" fillId="0" borderId="0" xfId="2" applyFont="1"/>
    <xf numFmtId="0" fontId="16" fillId="0" borderId="0" xfId="1" applyFont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49" fontId="14" fillId="0" borderId="8" xfId="3" applyNumberFormat="1" applyFont="1" applyBorder="1" applyAlignment="1">
      <alignment horizontal="left" vertical="center"/>
    </xf>
    <xf numFmtId="0" fontId="16" fillId="0" borderId="29" xfId="2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1" fontId="7" fillId="0" borderId="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left" wrapText="1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 applyProtection="1">
      <alignment horizontal="left"/>
      <protection locked="0"/>
    </xf>
    <xf numFmtId="0" fontId="14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right" vertical="center" wrapText="1"/>
      <protection locked="0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11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4" fillId="0" borderId="0" xfId="4" applyFont="1" applyAlignment="1">
      <alignment horizontal="center"/>
    </xf>
    <xf numFmtId="0" fontId="14" fillId="0" borderId="48" xfId="4" applyFont="1" applyBorder="1" applyAlignment="1">
      <alignment horizontal="center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/>
    </xf>
    <xf numFmtId="0" fontId="21" fillId="0" borderId="56" xfId="2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49" fontId="27" fillId="0" borderId="0" xfId="0" applyNumberFormat="1" applyFont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4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68" xfId="0" applyFont="1" applyBorder="1" applyAlignment="1">
      <alignment horizontal="center" vertical="center" textRotation="90" shrinkToFit="1"/>
    </xf>
    <xf numFmtId="0" fontId="15" fillId="0" borderId="38" xfId="0" applyFont="1" applyBorder="1" applyAlignment="1">
      <alignment horizontal="center" vertical="center" textRotation="90" shrinkToFit="1"/>
    </xf>
    <xf numFmtId="0" fontId="15" fillId="0" borderId="61" xfId="0" applyFont="1" applyBorder="1" applyAlignment="1">
      <alignment horizontal="center" vertical="center" textRotation="90" wrapText="1" shrinkToFit="1"/>
    </xf>
    <xf numFmtId="0" fontId="15" fillId="0" borderId="61" xfId="0" applyFont="1" applyBorder="1" applyAlignment="1">
      <alignment horizontal="center" vertical="center" textRotation="90" shrinkToFit="1"/>
    </xf>
    <xf numFmtId="0" fontId="15" fillId="0" borderId="21" xfId="0" applyFont="1" applyBorder="1" applyAlignment="1">
      <alignment horizontal="center" vertical="center" textRotation="90" shrinkToFit="1"/>
    </xf>
    <xf numFmtId="0" fontId="15" fillId="0" borderId="12" xfId="0" applyFont="1" applyBorder="1" applyAlignment="1">
      <alignment horizontal="center" vertical="center" textRotation="90"/>
    </xf>
    <xf numFmtId="0" fontId="15" fillId="0" borderId="62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0" fontId="15" fillId="0" borderId="21" xfId="0" applyFont="1" applyBorder="1" applyAlignment="1">
      <alignment horizontal="center" vertical="center" textRotation="90" wrapText="1" shrinkToFit="1"/>
    </xf>
    <xf numFmtId="0" fontId="15" fillId="0" borderId="43" xfId="0" applyFont="1" applyBorder="1" applyAlignment="1">
      <alignment horizontal="center" vertical="center" textRotation="90" wrapText="1" shrinkToFit="1"/>
    </xf>
    <xf numFmtId="0" fontId="15" fillId="0" borderId="39" xfId="0" applyFont="1" applyBorder="1" applyAlignment="1">
      <alignment horizontal="center" vertical="center" textRotation="90" wrapText="1" shrinkToFit="1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43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6" fillId="0" borderId="6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16" fillId="0" borderId="6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left" vertical="center"/>
    </xf>
    <xf numFmtId="49" fontId="16" fillId="0" borderId="45" xfId="0" applyNumberFormat="1" applyFont="1" applyBorder="1" applyAlignment="1">
      <alignment horizontal="left" vertical="center"/>
    </xf>
    <xf numFmtId="49" fontId="16" fillId="0" borderId="40" xfId="0" applyNumberFormat="1" applyFont="1" applyBorder="1" applyAlignment="1">
      <alignment horizontal="left" vertical="center"/>
    </xf>
    <xf numFmtId="49" fontId="15" fillId="0" borderId="57" xfId="0" applyNumberFormat="1" applyFont="1" applyBorder="1" applyAlignment="1">
      <alignment horizontal="center" vertical="center" textRotation="90" wrapText="1"/>
    </xf>
    <xf numFmtId="49" fontId="15" fillId="0" borderId="58" xfId="0" applyNumberFormat="1" applyFont="1" applyBorder="1" applyAlignment="1">
      <alignment horizontal="center" vertical="center" textRotation="90" wrapText="1"/>
    </xf>
    <xf numFmtId="49" fontId="15" fillId="0" borderId="59" xfId="0" applyNumberFormat="1" applyFont="1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 shrinkToFit="1"/>
    </xf>
    <xf numFmtId="0" fontId="15" fillId="0" borderId="51" xfId="0" applyFont="1" applyBorder="1" applyAlignment="1">
      <alignment horizontal="center" vertical="center" textRotation="90" wrapText="1" shrinkToFit="1"/>
    </xf>
    <xf numFmtId="0" fontId="15" fillId="0" borderId="62" xfId="0" applyFont="1" applyBorder="1" applyAlignment="1">
      <alignment horizontal="center" vertical="center" textRotation="90" wrapText="1" shrinkToFit="1"/>
    </xf>
    <xf numFmtId="0" fontId="15" fillId="0" borderId="22" xfId="0" applyFont="1" applyBorder="1" applyAlignment="1">
      <alignment horizontal="center" vertical="center" textRotation="90" wrapText="1" shrinkToFit="1"/>
    </xf>
    <xf numFmtId="49" fontId="16" fillId="0" borderId="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28" fillId="0" borderId="35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56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8" fillId="0" borderId="56" xfId="0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right" vertical="center"/>
    </xf>
    <xf numFmtId="49" fontId="16" fillId="0" borderId="42" xfId="0" applyNumberFormat="1" applyFont="1" applyBorder="1" applyAlignment="1">
      <alignment horizontal="right" vertical="center"/>
    </xf>
    <xf numFmtId="49" fontId="16" fillId="0" borderId="53" xfId="0" applyNumberFormat="1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9" fillId="0" borderId="5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10" fillId="0" borderId="14" xfId="2" applyFont="1" applyBorder="1" applyAlignment="1">
      <alignment horizontal="center" vertical="center" textRotation="90" wrapText="1"/>
    </xf>
    <xf numFmtId="0" fontId="10" fillId="0" borderId="38" xfId="2" applyFont="1" applyBorder="1" applyAlignment="1">
      <alignment horizontal="center" vertical="center" textRotation="90" wrapText="1"/>
    </xf>
    <xf numFmtId="0" fontId="29" fillId="0" borderId="21" xfId="2" applyFont="1" applyBorder="1" applyAlignment="1">
      <alignment horizontal="center" vertical="center" textRotation="90" wrapText="1"/>
    </xf>
    <xf numFmtId="0" fontId="29" fillId="0" borderId="13" xfId="2" applyFont="1" applyBorder="1" applyAlignment="1">
      <alignment horizontal="center" vertical="center" textRotation="90" wrapText="1"/>
    </xf>
    <xf numFmtId="49" fontId="9" fillId="0" borderId="72" xfId="2" applyNumberFormat="1" applyFont="1" applyBorder="1" applyAlignment="1">
      <alignment horizontal="center" vertical="center"/>
    </xf>
    <xf numFmtId="49" fontId="9" fillId="0" borderId="64" xfId="2" applyNumberFormat="1" applyFont="1" applyBorder="1" applyAlignment="1">
      <alignment horizontal="center" vertical="center"/>
    </xf>
    <xf numFmtId="49" fontId="9" fillId="0" borderId="60" xfId="2" applyNumberFormat="1" applyFont="1" applyBorder="1" applyAlignment="1">
      <alignment horizontal="center" vertical="center"/>
    </xf>
    <xf numFmtId="49" fontId="9" fillId="0" borderId="54" xfId="2" applyNumberFormat="1" applyFont="1" applyBorder="1" applyAlignment="1">
      <alignment horizontal="center" vertical="center"/>
    </xf>
    <xf numFmtId="49" fontId="9" fillId="0" borderId="63" xfId="2" applyNumberFormat="1" applyFont="1" applyBorder="1" applyAlignment="1">
      <alignment horizontal="center" vertical="center"/>
    </xf>
    <xf numFmtId="49" fontId="9" fillId="0" borderId="63" xfId="1" applyNumberFormat="1" applyFont="1" applyBorder="1" applyAlignment="1">
      <alignment horizontal="center" vertical="center"/>
    </xf>
    <xf numFmtId="49" fontId="9" fillId="0" borderId="73" xfId="2" applyNumberFormat="1" applyFont="1" applyBorder="1" applyAlignment="1">
      <alignment horizontal="center" vertical="center"/>
    </xf>
    <xf numFmtId="49" fontId="9" fillId="0" borderId="74" xfId="1" applyNumberFormat="1" applyFont="1" applyBorder="1" applyAlignment="1">
      <alignment horizontal="center" vertical="center"/>
    </xf>
    <xf numFmtId="49" fontId="9" fillId="0" borderId="75" xfId="2" applyNumberFormat="1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 textRotation="90" wrapText="1"/>
    </xf>
    <xf numFmtId="0" fontId="29" fillId="0" borderId="22" xfId="2" applyFont="1" applyBorder="1" applyAlignment="1">
      <alignment horizontal="center" vertical="center" textRotation="90" wrapText="1"/>
    </xf>
    <xf numFmtId="0" fontId="9" fillId="0" borderId="15" xfId="2" applyFont="1" applyBorder="1" applyAlignment="1">
      <alignment horizontal="center" vertical="center"/>
    </xf>
    <xf numFmtId="49" fontId="9" fillId="0" borderId="77" xfId="2" applyNumberFormat="1" applyFont="1" applyBorder="1" applyAlignment="1">
      <alignment horizontal="center" vertical="center"/>
    </xf>
    <xf numFmtId="49" fontId="9" fillId="0" borderId="78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76" xfId="2" applyNumberFormat="1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 textRotation="90" wrapText="1"/>
    </xf>
    <xf numFmtId="0" fontId="17" fillId="0" borderId="5" xfId="2" applyFont="1" applyBorder="1" applyAlignment="1">
      <alignment horizontal="center" vertical="center" textRotation="90" wrapText="1"/>
    </xf>
    <xf numFmtId="0" fontId="17" fillId="0" borderId="49" xfId="2" applyFont="1" applyBorder="1" applyAlignment="1">
      <alignment horizontal="center" vertical="center" textRotation="90" wrapText="1"/>
    </xf>
    <xf numFmtId="0" fontId="15" fillId="0" borderId="69" xfId="0" applyFont="1" applyBorder="1" applyAlignment="1">
      <alignment horizontal="center" vertical="center" textRotation="90" wrapText="1" shrinkToFit="1"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58" xfId="0" applyFont="1" applyBorder="1" applyAlignment="1">
      <alignment horizontal="center" vertical="center" textRotation="90" wrapText="1"/>
    </xf>
    <xf numFmtId="0" fontId="15" fillId="0" borderId="59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3" fillId="0" borderId="53" xfId="2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68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9" fillId="0" borderId="3" xfId="2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8" fillId="0" borderId="57" xfId="3" applyFont="1" applyBorder="1" applyAlignment="1">
      <alignment horizontal="left" vertical="center" wrapText="1"/>
    </xf>
    <xf numFmtId="0" fontId="18" fillId="0" borderId="58" xfId="3" applyFont="1" applyBorder="1" applyAlignment="1">
      <alignment horizontal="left" vertical="center" wrapText="1"/>
    </xf>
    <xf numFmtId="0" fontId="18" fillId="0" borderId="59" xfId="3" applyFont="1" applyBorder="1" applyAlignment="1">
      <alignment horizontal="left" vertical="center" wrapText="1"/>
    </xf>
    <xf numFmtId="0" fontId="7" fillId="0" borderId="42" xfId="1" applyFont="1" applyBorder="1" applyAlignment="1">
      <alignment horizontal="left" vertical="top" wrapText="1"/>
    </xf>
    <xf numFmtId="0" fontId="7" fillId="0" borderId="53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7" fillId="0" borderId="45" xfId="1" applyFont="1" applyBorder="1" applyAlignment="1">
      <alignment horizontal="left" vertical="top" wrapText="1"/>
    </xf>
    <xf numFmtId="0" fontId="7" fillId="0" borderId="40" xfId="1" applyFont="1" applyBorder="1" applyAlignment="1">
      <alignment horizontal="left" vertical="top" wrapText="1"/>
    </xf>
    <xf numFmtId="0" fontId="3" fillId="0" borderId="34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49" fontId="4" fillId="3" borderId="2" xfId="1" applyNumberFormat="1" applyFill="1" applyBorder="1" applyAlignment="1">
      <alignment horizontal="center" vertical="center" wrapText="1"/>
    </xf>
    <xf numFmtId="49" fontId="4" fillId="3" borderId="3" xfId="1" applyNumberFormat="1" applyFill="1" applyBorder="1" applyAlignment="1">
      <alignment horizontal="center" vertical="center" wrapText="1"/>
    </xf>
    <xf numFmtId="49" fontId="4" fillId="3" borderId="26" xfId="1" applyNumberFormat="1" applyFill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left" vertical="top" wrapText="1"/>
    </xf>
    <xf numFmtId="0" fontId="7" fillId="0" borderId="63" xfId="1" applyFont="1" applyBorder="1" applyAlignment="1">
      <alignment horizontal="left" vertical="top" wrapText="1"/>
    </xf>
    <xf numFmtId="49" fontId="4" fillId="3" borderId="70" xfId="1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20" fillId="4" borderId="0" xfId="4" applyFont="1" applyFill="1" applyAlignment="1">
      <alignment horizontal="left" vertical="center"/>
    </xf>
    <xf numFmtId="0" fontId="13" fillId="4" borderId="7" xfId="0" applyFont="1" applyFill="1" applyBorder="1" applyAlignment="1" applyProtection="1">
      <alignment horizontal="left"/>
      <protection locked="0"/>
    </xf>
    <xf numFmtId="0" fontId="7" fillId="4" borderId="36" xfId="4" applyFont="1" applyFill="1" applyBorder="1" applyAlignment="1">
      <alignment horizontal="center" vertical="center" shrinkToFit="1"/>
    </xf>
    <xf numFmtId="0" fontId="7" fillId="4" borderId="17" xfId="4" applyFont="1" applyFill="1" applyBorder="1" applyAlignment="1">
      <alignment horizontal="center" vertical="center" shrinkToFit="1"/>
    </xf>
    <xf numFmtId="0" fontId="7" fillId="4" borderId="18" xfId="4" applyFont="1" applyFill="1" applyBorder="1" applyAlignment="1">
      <alignment horizontal="center" vertical="center" shrinkToFit="1"/>
    </xf>
    <xf numFmtId="0" fontId="7" fillId="4" borderId="8" xfId="4" applyFont="1" applyFill="1" applyBorder="1" applyAlignment="1">
      <alignment horizontal="center" vertical="center" shrinkToFit="1"/>
    </xf>
    <xf numFmtId="0" fontId="7" fillId="4" borderId="4" xfId="4" applyFont="1" applyFill="1" applyBorder="1" applyAlignment="1">
      <alignment horizontal="center" vertical="center" shrinkToFit="1"/>
    </xf>
    <xf numFmtId="0" fontId="7" fillId="4" borderId="9" xfId="4" applyFont="1" applyFill="1" applyBorder="1" applyAlignment="1">
      <alignment horizontal="center" vertical="center" shrinkToFit="1"/>
    </xf>
    <xf numFmtId="0" fontId="7" fillId="4" borderId="28" xfId="4" applyFont="1" applyFill="1" applyBorder="1" applyAlignment="1">
      <alignment horizontal="center" vertical="center" shrinkToFit="1"/>
    </xf>
    <xf numFmtId="0" fontId="7" fillId="4" borderId="19" xfId="4" applyFont="1" applyFill="1" applyBorder="1" applyAlignment="1">
      <alignment horizontal="center" vertical="center" shrinkToFit="1"/>
    </xf>
    <xf numFmtId="0" fontId="7" fillId="4" borderId="20" xfId="4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1" fontId="9" fillId="4" borderId="3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1" fontId="9" fillId="4" borderId="76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top"/>
      <protection locked="0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6" fillId="0" borderId="6" xfId="0" applyFont="1" applyBorder="1"/>
    <xf numFmtId="0" fontId="36" fillId="0" borderId="5" xfId="0" applyFont="1" applyBorder="1"/>
    <xf numFmtId="0" fontId="34" fillId="0" borderId="0" xfId="2" applyFont="1"/>
    <xf numFmtId="0" fontId="5" fillId="5" borderId="7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Continuous"/>
    </xf>
    <xf numFmtId="0" fontId="16" fillId="5" borderId="11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1" fontId="16" fillId="5" borderId="16" xfId="2" applyNumberFormat="1" applyFont="1" applyFill="1" applyBorder="1" applyAlignment="1">
      <alignment horizontal="center" vertical="center"/>
    </xf>
    <xf numFmtId="1" fontId="14" fillId="5" borderId="72" xfId="3" applyNumberFormat="1" applyFont="1" applyFill="1" applyBorder="1" applyAlignment="1">
      <alignment horizontal="center" vertical="center" wrapText="1"/>
    </xf>
    <xf numFmtId="1" fontId="16" fillId="5" borderId="4" xfId="2" applyNumberFormat="1" applyFont="1" applyFill="1" applyBorder="1" applyAlignment="1">
      <alignment horizontal="center" vertical="center"/>
    </xf>
    <xf numFmtId="1" fontId="14" fillId="5" borderId="11" xfId="3" applyNumberFormat="1" applyFont="1" applyFill="1" applyBorder="1" applyAlignment="1">
      <alignment horizontal="center" vertical="center" wrapText="1"/>
    </xf>
    <xf numFmtId="1" fontId="16" fillId="5" borderId="1" xfId="2" applyNumberFormat="1" applyFont="1" applyFill="1" applyBorder="1" applyAlignment="1">
      <alignment horizontal="center" vertical="center" shrinkToFit="1"/>
    </xf>
    <xf numFmtId="0" fontId="16" fillId="5" borderId="48" xfId="1" applyFont="1" applyFill="1" applyBorder="1" applyAlignment="1">
      <alignment horizontal="center" vertical="center" shrinkToFit="1"/>
    </xf>
    <xf numFmtId="0" fontId="16" fillId="5" borderId="58" xfId="1" applyFont="1" applyFill="1" applyBorder="1" applyAlignment="1">
      <alignment horizontal="center" vertical="center" shrinkToFit="1"/>
    </xf>
    <xf numFmtId="1" fontId="16" fillId="5" borderId="33" xfId="2" applyNumberFormat="1" applyFont="1" applyFill="1" applyBorder="1" applyAlignment="1">
      <alignment horizontal="center" vertical="center" shrinkToFit="1"/>
    </xf>
    <xf numFmtId="1" fontId="16" fillId="5" borderId="31" xfId="2" applyNumberFormat="1" applyFont="1" applyFill="1" applyBorder="1" applyAlignment="1">
      <alignment horizontal="center" vertical="center" shrinkToFit="1"/>
    </xf>
    <xf numFmtId="1" fontId="16" fillId="5" borderId="32" xfId="2" applyNumberFormat="1" applyFont="1" applyFill="1" applyBorder="1" applyAlignment="1">
      <alignment horizontal="center" vertical="center" shrinkToFit="1"/>
    </xf>
    <xf numFmtId="1" fontId="16" fillId="5" borderId="65" xfId="2" applyNumberFormat="1" applyFont="1" applyFill="1" applyBorder="1" applyAlignment="1">
      <alignment horizontal="center" vertical="center" shrinkToFit="1"/>
    </xf>
    <xf numFmtId="1" fontId="16" fillId="5" borderId="67" xfId="2" applyNumberFormat="1" applyFont="1" applyFill="1" applyBorder="1" applyAlignment="1">
      <alignment horizontal="center" vertical="center" shrinkToFit="1"/>
    </xf>
    <xf numFmtId="1" fontId="14" fillId="5" borderId="41" xfId="0" applyNumberFormat="1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left" vertical="center" shrinkToFit="1"/>
    </xf>
    <xf numFmtId="0" fontId="16" fillId="0" borderId="66" xfId="1" applyFont="1" applyFill="1" applyBorder="1" applyAlignment="1">
      <alignment horizontal="left" vertical="center" shrinkToFit="1"/>
    </xf>
    <xf numFmtId="0" fontId="16" fillId="0" borderId="67" xfId="1" applyFont="1" applyFill="1" applyBorder="1" applyAlignment="1">
      <alignment horizontal="left" vertical="center" shrinkToFit="1"/>
    </xf>
    <xf numFmtId="49" fontId="16" fillId="0" borderId="55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0" fontId="27" fillId="0" borderId="0" xfId="0" applyFont="1"/>
    <xf numFmtId="0" fontId="27" fillId="0" borderId="0" xfId="4" applyFont="1" applyAlignment="1">
      <alignment horizontal="left"/>
    </xf>
    <xf numFmtId="0" fontId="0" fillId="4" borderId="4" xfId="0" applyFill="1" applyBorder="1"/>
    <xf numFmtId="0" fontId="0" fillId="5" borderId="4" xfId="0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27" fillId="5" borderId="16" xfId="0" applyFont="1" applyFill="1" applyBorder="1" applyAlignment="1">
      <alignment horizontal="center"/>
    </xf>
    <xf numFmtId="0" fontId="27" fillId="5" borderId="54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27" fillId="5" borderId="3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49" fontId="3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37" fillId="0" borderId="0" xfId="0" applyNumberFormat="1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68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5" borderId="39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wrapText="1"/>
    </xf>
    <xf numFmtId="49" fontId="35" fillId="0" borderId="0" xfId="0" applyNumberFormat="1" applyFont="1" applyAlignment="1">
      <alignment horizontal="right" vertical="top"/>
    </xf>
    <xf numFmtId="0" fontId="35" fillId="0" borderId="0" xfId="0" applyFont="1" applyAlignment="1">
      <alignment wrapText="1"/>
    </xf>
    <xf numFmtId="49" fontId="9" fillId="0" borderId="56" xfId="2" applyNumberFormat="1" applyFont="1" applyBorder="1" applyAlignment="1">
      <alignment horizontal="center" vertical="center"/>
    </xf>
    <xf numFmtId="0" fontId="14" fillId="0" borderId="56" xfId="3" applyFont="1" applyBorder="1" applyAlignment="1">
      <alignment horizontal="center" vertical="center" shrinkToFit="1"/>
    </xf>
    <xf numFmtId="0" fontId="14" fillId="0" borderId="0" xfId="3" applyFont="1" applyBorder="1" applyAlignment="1">
      <alignment horizontal="center" vertical="center" shrinkToFit="1"/>
    </xf>
    <xf numFmtId="0" fontId="14" fillId="0" borderId="7" xfId="3" applyFont="1" applyBorder="1" applyAlignment="1">
      <alignment horizontal="center" vertical="center" shrinkToFit="1"/>
    </xf>
    <xf numFmtId="0" fontId="14" fillId="0" borderId="35" xfId="3" applyFont="1" applyBorder="1" applyAlignment="1">
      <alignment horizontal="center" vertical="center" shrinkToFit="1"/>
    </xf>
    <xf numFmtId="0" fontId="14" fillId="0" borderId="35" xfId="1" applyFont="1" applyBorder="1" applyAlignment="1">
      <alignment horizontal="center" vertical="center" shrinkToFit="1"/>
    </xf>
    <xf numFmtId="1" fontId="16" fillId="5" borderId="66" xfId="2" applyNumberFormat="1" applyFont="1" applyFill="1" applyBorder="1" applyAlignment="1">
      <alignment horizontal="center" vertical="center" shrinkToFit="1"/>
    </xf>
    <xf numFmtId="1" fontId="14" fillId="5" borderId="42" xfId="0" applyNumberFormat="1" applyFont="1" applyFill="1" applyBorder="1" applyAlignment="1">
      <alignment horizontal="center" vertical="center"/>
    </xf>
    <xf numFmtId="0" fontId="14" fillId="0" borderId="56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49" fontId="9" fillId="0" borderId="80" xfId="2" applyNumberFormat="1" applyFont="1" applyBorder="1" applyAlignment="1">
      <alignment horizontal="center" vertical="center"/>
    </xf>
    <xf numFmtId="49" fontId="9" fillId="0" borderId="81" xfId="2" applyNumberFormat="1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textRotation="90" wrapText="1"/>
    </xf>
    <xf numFmtId="0" fontId="16" fillId="0" borderId="56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 textRotation="90" wrapText="1"/>
    </xf>
    <xf numFmtId="0" fontId="10" fillId="0" borderId="35" xfId="2" applyFont="1" applyBorder="1" applyAlignment="1">
      <alignment horizontal="center" vertical="center" textRotation="90" wrapText="1"/>
    </xf>
    <xf numFmtId="0" fontId="10" fillId="0" borderId="39" xfId="2" applyFont="1" applyBorder="1" applyAlignment="1">
      <alignment horizontal="center" vertical="center" textRotation="90" wrapText="1"/>
    </xf>
    <xf numFmtId="0" fontId="10" fillId="0" borderId="50" xfId="2" applyFont="1" applyBorder="1" applyAlignment="1">
      <alignment horizontal="center" vertical="center" textRotation="90" wrapText="1"/>
    </xf>
    <xf numFmtId="0" fontId="10" fillId="0" borderId="23" xfId="2" applyFont="1" applyBorder="1" applyAlignment="1">
      <alignment horizontal="center" vertical="center" textRotation="90" wrapText="1"/>
    </xf>
    <xf numFmtId="0" fontId="14" fillId="5" borderId="76" xfId="3" applyFont="1" applyFill="1" applyBorder="1" applyAlignment="1">
      <alignment horizontal="center" vertical="center" shrinkToFit="1"/>
    </xf>
    <xf numFmtId="49" fontId="14" fillId="0" borderId="14" xfId="3" applyNumberFormat="1" applyFont="1" applyBorder="1" applyAlignment="1">
      <alignment horizontal="left" vertical="center"/>
    </xf>
    <xf numFmtId="0" fontId="14" fillId="0" borderId="71" xfId="3" applyFont="1" applyBorder="1" applyAlignment="1">
      <alignment horizontal="left" vertical="center" wrapText="1" shrinkToFit="1"/>
    </xf>
    <xf numFmtId="1" fontId="16" fillId="5" borderId="61" xfId="2" applyNumberFormat="1" applyFont="1" applyFill="1" applyBorder="1" applyAlignment="1">
      <alignment horizontal="center" vertical="center"/>
    </xf>
    <xf numFmtId="1" fontId="14" fillId="5" borderId="48" xfId="3" applyNumberFormat="1" applyFont="1" applyFill="1" applyBorder="1" applyAlignment="1">
      <alignment horizontal="center" vertical="center" wrapText="1"/>
    </xf>
    <xf numFmtId="0" fontId="14" fillId="5" borderId="68" xfId="3" applyFont="1" applyFill="1" applyBorder="1" applyAlignment="1">
      <alignment horizontal="center" vertical="center" shrinkToFit="1"/>
    </xf>
    <xf numFmtId="0" fontId="16" fillId="0" borderId="55" xfId="1" applyFont="1" applyFill="1" applyBorder="1" applyAlignment="1">
      <alignment horizontal="left" vertical="center" shrinkToFit="1"/>
    </xf>
    <xf numFmtId="0" fontId="16" fillId="0" borderId="7" xfId="1" applyFont="1" applyFill="1" applyBorder="1" applyAlignment="1">
      <alignment horizontal="left" vertical="center" shrinkToFit="1"/>
    </xf>
    <xf numFmtId="0" fontId="16" fillId="0" borderId="15" xfId="1" applyFont="1" applyFill="1" applyBorder="1" applyAlignment="1">
      <alignment horizontal="left" vertical="center" shrinkToFit="1"/>
    </xf>
    <xf numFmtId="0" fontId="16" fillId="5" borderId="3" xfId="1" applyFont="1" applyFill="1" applyBorder="1" applyAlignment="1">
      <alignment horizontal="center" vertical="center" shrinkToFit="1"/>
    </xf>
    <xf numFmtId="0" fontId="16" fillId="5" borderId="11" xfId="1" applyFont="1" applyFill="1" applyBorder="1" applyAlignment="1">
      <alignment horizontal="center" vertical="center" shrinkToFit="1"/>
    </xf>
    <xf numFmtId="0" fontId="16" fillId="5" borderId="4" xfId="1" applyFont="1" applyFill="1" applyBorder="1" applyAlignment="1">
      <alignment horizontal="center" vertical="center" shrinkToFit="1"/>
    </xf>
    <xf numFmtId="0" fontId="14" fillId="5" borderId="8" xfId="1" applyFont="1" applyFill="1" applyBorder="1" applyAlignment="1">
      <alignment horizontal="center" vertical="center" shrinkToFit="1"/>
    </xf>
    <xf numFmtId="0" fontId="14" fillId="5" borderId="10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4" fillId="5" borderId="11" xfId="1" applyFont="1" applyFill="1" applyBorder="1" applyAlignment="1">
      <alignment horizontal="center" vertical="center" shrinkToFit="1"/>
    </xf>
    <xf numFmtId="1" fontId="16" fillId="5" borderId="13" xfId="2" applyNumberFormat="1" applyFont="1" applyFill="1" applyBorder="1" applyAlignment="1">
      <alignment horizontal="center" vertical="center"/>
    </xf>
    <xf numFmtId="1" fontId="14" fillId="5" borderId="27" xfId="3" applyNumberFormat="1" applyFont="1" applyFill="1" applyBorder="1" applyAlignment="1">
      <alignment horizontal="center" vertical="center" wrapText="1"/>
    </xf>
    <xf numFmtId="0" fontId="16" fillId="0" borderId="55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5" borderId="9" xfId="1" applyFont="1" applyFill="1" applyBorder="1" applyAlignment="1">
      <alignment horizontal="center" vertical="center" shrinkToFit="1"/>
    </xf>
    <xf numFmtId="0" fontId="16" fillId="5" borderId="3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1" fontId="16" fillId="5" borderId="3" xfId="2" applyNumberFormat="1" applyFont="1" applyFill="1" applyBorder="1" applyAlignment="1">
      <alignment horizontal="center" vertical="center" shrinkToFit="1"/>
    </xf>
    <xf numFmtId="1" fontId="16" fillId="5" borderId="11" xfId="2" applyNumberFormat="1" applyFont="1" applyFill="1" applyBorder="1" applyAlignment="1">
      <alignment horizontal="center" vertical="center" shrinkToFit="1"/>
    </xf>
    <xf numFmtId="0" fontId="14" fillId="5" borderId="8" xfId="3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4" fillId="5" borderId="14" xfId="1" applyFont="1" applyFill="1" applyBorder="1" applyAlignment="1">
      <alignment horizontal="center" vertical="center" shrinkToFit="1"/>
    </xf>
    <xf numFmtId="0" fontId="14" fillId="5" borderId="35" xfId="1" applyFont="1" applyFill="1" applyBorder="1" applyAlignment="1">
      <alignment horizontal="center" vertical="center" shrinkToFit="1"/>
    </xf>
    <xf numFmtId="0" fontId="16" fillId="5" borderId="12" xfId="1" applyFont="1" applyFill="1" applyBorder="1" applyAlignment="1">
      <alignment horizontal="center" vertical="center" shrinkToFit="1"/>
    </xf>
    <xf numFmtId="0" fontId="16" fillId="0" borderId="37" xfId="1" applyFont="1" applyFill="1" applyBorder="1" applyAlignment="1">
      <alignment horizontal="left" vertical="center" shrinkToFit="1"/>
    </xf>
    <xf numFmtId="0" fontId="16" fillId="0" borderId="45" xfId="1" applyFont="1" applyFill="1" applyBorder="1" applyAlignment="1">
      <alignment horizontal="left" vertical="center" shrinkToFit="1"/>
    </xf>
    <xf numFmtId="0" fontId="16" fillId="0" borderId="40" xfId="1" applyFont="1" applyFill="1" applyBorder="1" applyAlignment="1">
      <alignment horizontal="left" vertical="center" shrinkToFit="1"/>
    </xf>
    <xf numFmtId="1" fontId="16" fillId="5" borderId="26" xfId="1" applyNumberFormat="1" applyFont="1" applyFill="1" applyBorder="1" applyAlignment="1">
      <alignment horizontal="center" vertical="center" shrinkToFit="1"/>
    </xf>
    <xf numFmtId="1" fontId="16" fillId="5" borderId="28" xfId="1" applyNumberFormat="1" applyFont="1" applyFill="1" applyBorder="1" applyAlignment="1">
      <alignment horizontal="center" vertical="center" shrinkToFit="1"/>
    </xf>
    <xf numFmtId="1" fontId="16" fillId="5" borderId="25" xfId="1" applyNumberFormat="1" applyFont="1" applyFill="1" applyBorder="1" applyAlignment="1">
      <alignment horizontal="center" vertical="center" shrinkToFit="1"/>
    </xf>
    <xf numFmtId="1" fontId="16" fillId="5" borderId="40" xfId="1" applyNumberFormat="1" applyFont="1" applyFill="1" applyBorder="1" applyAlignment="1">
      <alignment horizontal="center" vertical="center" shrinkToFit="1"/>
    </xf>
    <xf numFmtId="1" fontId="14" fillId="5" borderId="28" xfId="2" applyNumberFormat="1" applyFont="1" applyFill="1" applyBorder="1" applyAlignment="1">
      <alignment horizontal="center" vertical="center" shrinkToFit="1"/>
    </xf>
    <xf numFmtId="1" fontId="14" fillId="5" borderId="45" xfId="2" applyNumberFormat="1" applyFont="1" applyFill="1" applyBorder="1" applyAlignment="1">
      <alignment horizontal="center" vertical="center" shrinkToFit="1"/>
    </xf>
    <xf numFmtId="1" fontId="16" fillId="5" borderId="45" xfId="2" applyNumberFormat="1" applyFont="1" applyFill="1" applyBorder="1" applyAlignment="1">
      <alignment horizontal="center" vertical="center" shrinkToFit="1"/>
    </xf>
    <xf numFmtId="1" fontId="16" fillId="5" borderId="20" xfId="2" applyNumberFormat="1" applyFont="1" applyFill="1" applyBorder="1" applyAlignment="1">
      <alignment horizontal="center" vertical="center" shrinkToFit="1"/>
    </xf>
    <xf numFmtId="0" fontId="16" fillId="0" borderId="0" xfId="2" applyFont="1" applyBorder="1" applyAlignment="1">
      <alignment horizontal="centerContinuous" vertical="center"/>
    </xf>
  </cellXfs>
  <cellStyles count="5">
    <cellStyle name="Звичайний" xfId="0" builtinId="0"/>
    <cellStyle name="Звичайний 2" xfId="1" xr:uid="{00000000-0005-0000-0000-000000000000}"/>
    <cellStyle name="Обычный_rab00_01" xfId="2" xr:uid="{00000000-0005-0000-0000-000002000000}"/>
    <cellStyle name="Обычный_Зразок плану 11_12 " xfId="3" xr:uid="{00000000-0005-0000-0000-000003000000}"/>
    <cellStyle name="Обычный_Зразок ПМ бакал.11_12 20.01.11 (1)" xfId="4" xr:uid="{00000000-0005-0000-0000-000004000000}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8D8834-34D7-4E38-BAA0-D564F7DF1E71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8D225CE-B6FF-4182-9541-0D815D3F86AE}"/>
            </a:ext>
          </a:extLst>
        </xdr:cNvPr>
        <xdr:cNvSpPr>
          <a:spLocks noChangeShapeType="1"/>
        </xdr:cNvSpPr>
      </xdr:nvSpPr>
      <xdr:spPr bwMode="auto">
        <a:xfrm flipH="1"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12F367-CA16-43AF-A9FA-B2FC885F74BC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92D050"/>
  </sheetPr>
  <dimension ref="A1:BQ57"/>
  <sheetViews>
    <sheetView showZeros="0" view="pageBreakPreview" zoomScaleNormal="100" zoomScaleSheetLayoutView="100" workbookViewId="0">
      <selection activeCell="AS5" sqref="AS5:BA5"/>
    </sheetView>
  </sheetViews>
  <sheetFormatPr defaultRowHeight="12.75" x14ac:dyDescent="0.2"/>
  <cols>
    <col min="1" max="1" width="10.28515625" style="9" customWidth="1"/>
    <col min="2" max="53" width="4" style="9" customWidth="1"/>
    <col min="54" max="16384" width="9.140625" style="9"/>
  </cols>
  <sheetData>
    <row r="1" spans="1:69" ht="19.5" customHeight="1" x14ac:dyDescent="0.3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49" t="s">
        <v>204</v>
      </c>
      <c r="AN1" s="249"/>
      <c r="AO1" s="249"/>
      <c r="AP1" s="249"/>
      <c r="AQ1" s="249"/>
      <c r="AR1" s="249"/>
      <c r="AS1" s="248" t="s">
        <v>136</v>
      </c>
      <c r="AT1" s="248"/>
      <c r="AU1" s="248"/>
      <c r="AV1" s="248"/>
      <c r="AW1" s="248"/>
      <c r="AX1" s="248"/>
      <c r="AY1" s="248"/>
      <c r="AZ1" s="248"/>
      <c r="BA1" s="248"/>
      <c r="BD1" s="26"/>
      <c r="BE1" s="26"/>
      <c r="BF1" s="26"/>
      <c r="BG1" s="26"/>
      <c r="BH1" s="107"/>
      <c r="BI1" s="107"/>
      <c r="BJ1" s="107"/>
      <c r="BK1" s="107"/>
      <c r="BL1" s="107"/>
      <c r="BM1" s="107"/>
      <c r="BN1" s="107"/>
      <c r="BO1" s="107"/>
      <c r="BP1" s="107"/>
      <c r="BQ1" s="107"/>
    </row>
    <row r="2" spans="1:69" ht="26.25" customHeight="1" x14ac:dyDescent="0.3">
      <c r="A2" s="251" t="s">
        <v>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49"/>
      <c r="AN2" s="249"/>
      <c r="AO2" s="249"/>
      <c r="AP2" s="249"/>
      <c r="AQ2" s="249"/>
      <c r="AR2" s="249"/>
      <c r="AS2" s="248"/>
      <c r="AT2" s="248"/>
      <c r="AU2" s="248"/>
      <c r="AV2" s="248"/>
      <c r="AW2" s="248"/>
      <c r="AX2" s="248"/>
      <c r="AY2" s="248"/>
      <c r="AZ2" s="248"/>
      <c r="BA2" s="248"/>
      <c r="BD2" s="27"/>
      <c r="BE2" s="27"/>
      <c r="BF2" s="27"/>
      <c r="BG2" s="27"/>
      <c r="BH2" s="107"/>
      <c r="BI2" s="107"/>
      <c r="BJ2" s="107"/>
      <c r="BK2" s="107"/>
      <c r="BL2" s="107"/>
      <c r="BM2" s="107"/>
      <c r="BN2" s="107"/>
      <c r="BO2" s="107"/>
      <c r="BP2" s="107"/>
      <c r="BQ2" s="107"/>
    </row>
    <row r="3" spans="1:69" ht="19.5" customHeight="1" x14ac:dyDescent="0.3">
      <c r="A3" s="251" t="s">
        <v>69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0" t="s">
        <v>35</v>
      </c>
      <c r="AN3" s="250"/>
      <c r="AO3" s="250"/>
      <c r="AP3" s="250"/>
      <c r="AQ3" s="250"/>
      <c r="AR3" s="250"/>
      <c r="AS3" s="439"/>
      <c r="AT3" s="439"/>
      <c r="AU3" s="439"/>
      <c r="AV3" s="439"/>
      <c r="AW3" s="439"/>
      <c r="AX3" s="439"/>
      <c r="AY3" s="439"/>
      <c r="AZ3" s="439"/>
      <c r="BA3" s="439"/>
      <c r="BD3" s="26"/>
      <c r="BE3" s="26"/>
      <c r="BF3" s="26"/>
      <c r="BG3" s="26"/>
      <c r="BH3" s="107"/>
      <c r="BI3" s="107"/>
      <c r="BJ3" s="107"/>
      <c r="BK3" s="107"/>
      <c r="BL3" s="107"/>
      <c r="BM3" s="107"/>
      <c r="BN3" s="107"/>
      <c r="BO3" s="107"/>
      <c r="BP3" s="107"/>
      <c r="BQ3" s="107"/>
    </row>
    <row r="4" spans="1:69" ht="19.5" customHeight="1" x14ac:dyDescent="0.2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50" t="s">
        <v>104</v>
      </c>
      <c r="AN4" s="250"/>
      <c r="AO4" s="250"/>
      <c r="AP4" s="250"/>
      <c r="AQ4" s="250"/>
      <c r="AR4" s="250"/>
      <c r="AS4" s="439"/>
      <c r="AT4" s="439"/>
      <c r="AU4" s="439"/>
      <c r="AV4" s="439"/>
      <c r="AW4" s="439"/>
      <c r="AX4" s="439"/>
      <c r="AY4" s="439"/>
      <c r="AZ4" s="439"/>
      <c r="BA4" s="439"/>
      <c r="BD4" s="27"/>
      <c r="BE4" s="27"/>
      <c r="BF4" s="26"/>
      <c r="BG4" s="26"/>
      <c r="BH4" s="107"/>
      <c r="BI4" s="107"/>
      <c r="BJ4" s="107"/>
      <c r="BK4" s="107"/>
      <c r="BL4" s="108"/>
      <c r="BM4" s="108"/>
      <c r="BN4" s="108"/>
      <c r="BO4" s="108"/>
      <c r="BP4" s="108"/>
      <c r="BQ4" s="108"/>
    </row>
    <row r="5" spans="1:69" ht="19.5" customHeight="1" x14ac:dyDescent="0.3">
      <c r="A5" s="252" t="s">
        <v>34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0" t="s">
        <v>29</v>
      </c>
      <c r="AN5" s="250"/>
      <c r="AO5" s="250"/>
      <c r="AP5" s="250"/>
      <c r="AQ5" s="250"/>
      <c r="AR5" s="250"/>
      <c r="AS5" s="439" t="s">
        <v>70</v>
      </c>
      <c r="AT5" s="439"/>
      <c r="AU5" s="439"/>
      <c r="AV5" s="439"/>
      <c r="AW5" s="439"/>
      <c r="AX5" s="439"/>
      <c r="AY5" s="439"/>
      <c r="AZ5" s="439"/>
      <c r="BA5" s="439"/>
      <c r="BD5" s="92"/>
      <c r="BE5" s="92"/>
      <c r="BF5" s="26"/>
      <c r="BG5" s="26"/>
      <c r="BH5" s="109"/>
      <c r="BI5" s="109"/>
      <c r="BJ5" s="110"/>
      <c r="BK5" s="109"/>
      <c r="BL5" s="109"/>
      <c r="BM5" s="109"/>
      <c r="BN5" s="109"/>
      <c r="BO5" s="109"/>
      <c r="BP5" s="109"/>
      <c r="BQ5" s="109"/>
    </row>
    <row r="6" spans="1:69" ht="19.5" customHeight="1" x14ac:dyDescent="0.25"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50" t="s">
        <v>103</v>
      </c>
      <c r="AN6" s="250"/>
      <c r="AO6" s="250"/>
      <c r="AP6" s="250"/>
      <c r="AQ6" s="250"/>
      <c r="AR6" s="250"/>
      <c r="AS6" s="439"/>
      <c r="AT6" s="439"/>
      <c r="AU6" s="439"/>
      <c r="AV6" s="439"/>
      <c r="AW6" s="439"/>
      <c r="AX6" s="439"/>
      <c r="AY6" s="439"/>
      <c r="AZ6" s="439"/>
      <c r="BA6" s="439"/>
      <c r="BB6" s="26"/>
      <c r="BC6" s="26"/>
      <c r="BD6" s="26"/>
      <c r="BE6" s="26"/>
      <c r="BF6" s="26"/>
      <c r="BG6" s="26"/>
      <c r="BH6" s="108"/>
      <c r="BI6" s="108"/>
      <c r="BJ6" s="108"/>
      <c r="BK6" s="108"/>
      <c r="BL6" s="108"/>
      <c r="BM6" s="108"/>
      <c r="BN6" s="108"/>
      <c r="BO6" s="108"/>
      <c r="BP6" s="108"/>
      <c r="BQ6" s="108"/>
    </row>
    <row r="7" spans="1:69" ht="19.5" customHeight="1" x14ac:dyDescent="0.25"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90"/>
      <c r="AN7" s="90"/>
      <c r="AO7" s="90"/>
      <c r="AP7" s="90"/>
      <c r="AQ7" s="90"/>
      <c r="AR7" s="90"/>
      <c r="AS7" s="88"/>
      <c r="AT7" s="88"/>
      <c r="AU7" s="88"/>
      <c r="AV7" s="88"/>
      <c r="AW7" s="88"/>
      <c r="AX7" s="88"/>
      <c r="AY7" s="88"/>
      <c r="AZ7" s="88"/>
      <c r="BA7" s="88"/>
      <c r="BB7" s="26"/>
      <c r="BC7" s="26"/>
      <c r="BD7" s="26"/>
      <c r="BE7" s="26"/>
      <c r="BF7" s="26"/>
      <c r="BG7" s="26"/>
      <c r="BH7" s="89"/>
      <c r="BI7" s="89"/>
      <c r="BJ7" s="89"/>
      <c r="BK7" s="89"/>
      <c r="BL7" s="89"/>
      <c r="BM7" s="89"/>
      <c r="BN7" s="89"/>
      <c r="BO7" s="89"/>
      <c r="BP7" s="89"/>
      <c r="BQ7" s="89"/>
    </row>
    <row r="8" spans="1:69" ht="41.25" customHeight="1" x14ac:dyDescent="0.3">
      <c r="A8" s="243" t="s">
        <v>134</v>
      </c>
      <c r="B8" s="243"/>
      <c r="C8" s="243"/>
      <c r="D8" s="243"/>
      <c r="E8" s="243"/>
      <c r="F8" s="243"/>
      <c r="G8" s="243"/>
      <c r="H8" s="243"/>
      <c r="I8" s="243"/>
      <c r="J8" s="243"/>
      <c r="K8" s="133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116"/>
      <c r="AL8" s="116"/>
      <c r="BH8" s="2"/>
      <c r="BI8" s="4"/>
      <c r="BJ8" s="4"/>
      <c r="BK8" s="4"/>
      <c r="BL8" s="4"/>
      <c r="BM8" s="4"/>
      <c r="BN8" s="4"/>
      <c r="BO8" s="1"/>
      <c r="BP8" s="1"/>
      <c r="BQ8" s="1"/>
    </row>
    <row r="9" spans="1:69" ht="19.5" customHeight="1" x14ac:dyDescent="0.35">
      <c r="A9" s="244" t="s">
        <v>30</v>
      </c>
      <c r="B9" s="244"/>
      <c r="C9" s="244"/>
      <c r="D9" s="244"/>
      <c r="E9" s="244"/>
      <c r="F9" s="244"/>
      <c r="G9" s="244"/>
      <c r="H9" s="244"/>
      <c r="I9" s="244"/>
      <c r="J9" s="244"/>
      <c r="K9" s="132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113"/>
      <c r="AL9" s="113"/>
      <c r="AM9" s="237" t="s">
        <v>66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69" ht="19.5" customHeight="1" x14ac:dyDescent="0.35">
      <c r="A10" s="244" t="s">
        <v>76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132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114"/>
      <c r="AL10" s="114"/>
      <c r="AM10" s="246" t="s">
        <v>67</v>
      </c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</row>
    <row r="11" spans="1:69" s="94" customFormat="1" ht="19.5" customHeight="1" x14ac:dyDescent="0.35">
      <c r="A11" s="245" t="s">
        <v>85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115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115"/>
      <c r="AL11" s="115"/>
      <c r="AM11" s="240" t="s">
        <v>138</v>
      </c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</row>
    <row r="12" spans="1:69" s="94" customFormat="1" ht="19.5" customHeight="1" x14ac:dyDescent="0.35">
      <c r="A12" s="245" t="s">
        <v>105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115"/>
      <c r="L12" s="440" t="s">
        <v>132</v>
      </c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115"/>
      <c r="AL12" s="115"/>
    </row>
    <row r="13" spans="1:69" s="94" customFormat="1" ht="19.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239" t="s">
        <v>200</v>
      </c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</row>
    <row r="14" spans="1:69" s="94" customFormat="1" ht="19.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O14" s="463" t="s">
        <v>370</v>
      </c>
      <c r="AP14" s="463"/>
      <c r="AQ14" s="463"/>
      <c r="AR14" s="463"/>
      <c r="AS14" s="463"/>
      <c r="AT14" s="463"/>
      <c r="AU14" s="463"/>
      <c r="AV14" s="463" t="s">
        <v>166</v>
      </c>
      <c r="AW14" s="463"/>
      <c r="AX14" s="463"/>
      <c r="AY14" s="463"/>
      <c r="AZ14" s="463"/>
      <c r="BA14" s="463"/>
    </row>
    <row r="15" spans="1:69" s="94" customFormat="1" ht="19.5" customHeight="1" x14ac:dyDescent="0.3">
      <c r="A15" s="25"/>
      <c r="B15" s="29"/>
      <c r="C15" s="29"/>
      <c r="D15" s="29"/>
      <c r="E15" s="29"/>
      <c r="F15" s="29"/>
      <c r="G15" s="29"/>
      <c r="H15" s="29"/>
      <c r="I15" s="9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41" t="s">
        <v>137</v>
      </c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</row>
    <row r="16" spans="1:69" ht="19.5" customHeight="1" x14ac:dyDescent="0.25">
      <c r="A16" s="228" t="s">
        <v>73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</row>
    <row r="17" spans="1:53" ht="19.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9.5" customHeight="1" x14ac:dyDescent="0.25">
      <c r="A18" s="229" t="s">
        <v>92</v>
      </c>
      <c r="B18" s="242" t="s">
        <v>4</v>
      </c>
      <c r="C18" s="227"/>
      <c r="D18" s="227"/>
      <c r="E18" s="227"/>
      <c r="F18" s="227" t="s">
        <v>5</v>
      </c>
      <c r="G18" s="227"/>
      <c r="H18" s="227"/>
      <c r="I18" s="227"/>
      <c r="J18" s="227"/>
      <c r="K18" s="227" t="s">
        <v>6</v>
      </c>
      <c r="L18" s="227"/>
      <c r="M18" s="227"/>
      <c r="N18" s="227"/>
      <c r="O18" s="227" t="s">
        <v>7</v>
      </c>
      <c r="P18" s="227"/>
      <c r="Q18" s="227"/>
      <c r="R18" s="227"/>
      <c r="S18" s="227" t="s">
        <v>8</v>
      </c>
      <c r="T18" s="227"/>
      <c r="U18" s="227"/>
      <c r="V18" s="227"/>
      <c r="W18" s="227"/>
      <c r="X18" s="227" t="s">
        <v>9</v>
      </c>
      <c r="Y18" s="227"/>
      <c r="Z18" s="227"/>
      <c r="AA18" s="227"/>
      <c r="AB18" s="227" t="s">
        <v>10</v>
      </c>
      <c r="AC18" s="227"/>
      <c r="AD18" s="227"/>
      <c r="AE18" s="227"/>
      <c r="AF18" s="227" t="s">
        <v>11</v>
      </c>
      <c r="AG18" s="227"/>
      <c r="AH18" s="227"/>
      <c r="AI18" s="227"/>
      <c r="AJ18" s="227" t="s">
        <v>12</v>
      </c>
      <c r="AK18" s="227"/>
      <c r="AL18" s="227"/>
      <c r="AM18" s="227"/>
      <c r="AN18" s="227"/>
      <c r="AO18" s="227" t="s">
        <v>13</v>
      </c>
      <c r="AP18" s="227"/>
      <c r="AQ18" s="227"/>
      <c r="AR18" s="227"/>
      <c r="AS18" s="227" t="s">
        <v>14</v>
      </c>
      <c r="AT18" s="227"/>
      <c r="AU18" s="227"/>
      <c r="AV18" s="227"/>
      <c r="AW18" s="227" t="s">
        <v>15</v>
      </c>
      <c r="AX18" s="227"/>
      <c r="AY18" s="227"/>
      <c r="AZ18" s="227"/>
      <c r="BA18" s="247"/>
    </row>
    <row r="19" spans="1:53" ht="19.5" customHeight="1" thickBot="1" x14ac:dyDescent="0.25">
      <c r="A19" s="230"/>
      <c r="B19" s="119">
        <v>1</v>
      </c>
      <c r="C19" s="96">
        <f>B19+1</f>
        <v>2</v>
      </c>
      <c r="D19" s="96">
        <f t="shared" ref="D19:BA19" si="0">C19+1</f>
        <v>3</v>
      </c>
      <c r="E19" s="96">
        <f t="shared" si="0"/>
        <v>4</v>
      </c>
      <c r="F19" s="96">
        <f t="shared" si="0"/>
        <v>5</v>
      </c>
      <c r="G19" s="96">
        <f t="shared" si="0"/>
        <v>6</v>
      </c>
      <c r="H19" s="96">
        <f t="shared" si="0"/>
        <v>7</v>
      </c>
      <c r="I19" s="96">
        <f t="shared" si="0"/>
        <v>8</v>
      </c>
      <c r="J19" s="96">
        <f t="shared" si="0"/>
        <v>9</v>
      </c>
      <c r="K19" s="96">
        <f t="shared" si="0"/>
        <v>10</v>
      </c>
      <c r="L19" s="96">
        <f t="shared" si="0"/>
        <v>11</v>
      </c>
      <c r="M19" s="96">
        <f t="shared" si="0"/>
        <v>12</v>
      </c>
      <c r="N19" s="96">
        <f t="shared" si="0"/>
        <v>13</v>
      </c>
      <c r="O19" s="96">
        <f t="shared" si="0"/>
        <v>14</v>
      </c>
      <c r="P19" s="96">
        <f t="shared" si="0"/>
        <v>15</v>
      </c>
      <c r="Q19" s="96">
        <f t="shared" si="0"/>
        <v>16</v>
      </c>
      <c r="R19" s="96">
        <f t="shared" si="0"/>
        <v>17</v>
      </c>
      <c r="S19" s="96">
        <f t="shared" si="0"/>
        <v>18</v>
      </c>
      <c r="T19" s="96">
        <f t="shared" si="0"/>
        <v>19</v>
      </c>
      <c r="U19" s="96">
        <f t="shared" si="0"/>
        <v>20</v>
      </c>
      <c r="V19" s="96">
        <f t="shared" si="0"/>
        <v>21</v>
      </c>
      <c r="W19" s="96">
        <f t="shared" si="0"/>
        <v>22</v>
      </c>
      <c r="X19" s="96">
        <f t="shared" si="0"/>
        <v>23</v>
      </c>
      <c r="Y19" s="96">
        <f t="shared" si="0"/>
        <v>24</v>
      </c>
      <c r="Z19" s="96">
        <f t="shared" si="0"/>
        <v>25</v>
      </c>
      <c r="AA19" s="96">
        <f t="shared" si="0"/>
        <v>26</v>
      </c>
      <c r="AB19" s="96">
        <f t="shared" si="0"/>
        <v>27</v>
      </c>
      <c r="AC19" s="96">
        <f t="shared" si="0"/>
        <v>28</v>
      </c>
      <c r="AD19" s="96">
        <f t="shared" si="0"/>
        <v>29</v>
      </c>
      <c r="AE19" s="96">
        <f t="shared" si="0"/>
        <v>30</v>
      </c>
      <c r="AF19" s="96">
        <f t="shared" si="0"/>
        <v>31</v>
      </c>
      <c r="AG19" s="96">
        <f t="shared" si="0"/>
        <v>32</v>
      </c>
      <c r="AH19" s="96">
        <f t="shared" si="0"/>
        <v>33</v>
      </c>
      <c r="AI19" s="96">
        <f t="shared" si="0"/>
        <v>34</v>
      </c>
      <c r="AJ19" s="96">
        <f t="shared" si="0"/>
        <v>35</v>
      </c>
      <c r="AK19" s="96">
        <f t="shared" si="0"/>
        <v>36</v>
      </c>
      <c r="AL19" s="96">
        <f t="shared" si="0"/>
        <v>37</v>
      </c>
      <c r="AM19" s="96">
        <f t="shared" si="0"/>
        <v>38</v>
      </c>
      <c r="AN19" s="96">
        <f t="shared" si="0"/>
        <v>39</v>
      </c>
      <c r="AO19" s="96">
        <f t="shared" si="0"/>
        <v>40</v>
      </c>
      <c r="AP19" s="96">
        <f t="shared" si="0"/>
        <v>41</v>
      </c>
      <c r="AQ19" s="96">
        <f t="shared" si="0"/>
        <v>42</v>
      </c>
      <c r="AR19" s="96">
        <f t="shared" si="0"/>
        <v>43</v>
      </c>
      <c r="AS19" s="96">
        <f t="shared" si="0"/>
        <v>44</v>
      </c>
      <c r="AT19" s="96">
        <f t="shared" si="0"/>
        <v>45</v>
      </c>
      <c r="AU19" s="96">
        <f t="shared" si="0"/>
        <v>46</v>
      </c>
      <c r="AV19" s="96">
        <f t="shared" si="0"/>
        <v>47</v>
      </c>
      <c r="AW19" s="96">
        <f t="shared" si="0"/>
        <v>48</v>
      </c>
      <c r="AX19" s="96">
        <f t="shared" si="0"/>
        <v>49</v>
      </c>
      <c r="AY19" s="96">
        <f t="shared" si="0"/>
        <v>50</v>
      </c>
      <c r="AZ19" s="96">
        <f t="shared" si="0"/>
        <v>51</v>
      </c>
      <c r="BA19" s="97">
        <f t="shared" si="0"/>
        <v>52</v>
      </c>
    </row>
    <row r="20" spans="1:53" ht="19.5" customHeight="1" x14ac:dyDescent="0.3">
      <c r="A20" s="98" t="s">
        <v>16</v>
      </c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3"/>
    </row>
    <row r="21" spans="1:53" ht="19.5" customHeight="1" x14ac:dyDescent="0.3">
      <c r="A21" s="99" t="s">
        <v>17</v>
      </c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6"/>
    </row>
    <row r="22" spans="1:53" ht="19.5" customHeight="1" x14ac:dyDescent="0.3">
      <c r="A22" s="99" t="s">
        <v>18</v>
      </c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6"/>
    </row>
    <row r="23" spans="1:53" ht="19.5" customHeight="1" x14ac:dyDescent="0.3">
      <c r="A23" s="100" t="s">
        <v>19</v>
      </c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6"/>
    </row>
    <row r="24" spans="1:53" ht="19.5" customHeight="1" thickBot="1" x14ac:dyDescent="0.35">
      <c r="A24" s="101" t="s">
        <v>83</v>
      </c>
      <c r="B24" s="447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9"/>
    </row>
    <row r="25" spans="1:53" ht="19.5" customHeight="1" x14ac:dyDescent="0.25">
      <c r="A25" s="264" t="s">
        <v>56</v>
      </c>
      <c r="B25" s="264"/>
      <c r="C25" s="264"/>
      <c r="D25" s="264"/>
      <c r="E25" s="265"/>
      <c r="F25" s="102" t="s">
        <v>49</v>
      </c>
      <c r="G25" s="15" t="s">
        <v>47</v>
      </c>
      <c r="H25" s="103" t="s">
        <v>57</v>
      </c>
      <c r="I25" s="15"/>
      <c r="J25" s="15"/>
      <c r="K25" s="15"/>
      <c r="L25" s="15"/>
      <c r="M25" s="102" t="s">
        <v>53</v>
      </c>
      <c r="N25" s="15" t="s">
        <v>47</v>
      </c>
      <c r="O25" s="103" t="s">
        <v>58</v>
      </c>
      <c r="P25" s="15"/>
      <c r="Q25" s="15"/>
      <c r="S25" s="102" t="s">
        <v>50</v>
      </c>
      <c r="T25" s="87" t="s">
        <v>47</v>
      </c>
      <c r="U25" s="103" t="s">
        <v>59</v>
      </c>
      <c r="V25" s="22"/>
      <c r="W25" s="22"/>
      <c r="X25" s="22"/>
      <c r="Y25" s="22"/>
      <c r="AA25" s="102" t="s">
        <v>51</v>
      </c>
      <c r="AB25" s="15" t="s">
        <v>47</v>
      </c>
      <c r="AC25" s="42" t="s">
        <v>60</v>
      </c>
      <c r="AD25" s="42"/>
      <c r="AE25" s="42"/>
      <c r="AG25" s="102" t="s">
        <v>90</v>
      </c>
      <c r="AH25" s="15" t="s">
        <v>47</v>
      </c>
      <c r="AI25" s="42" t="s">
        <v>91</v>
      </c>
      <c r="AJ25" s="42"/>
      <c r="AK25" s="42"/>
      <c r="AL25" s="102" t="s">
        <v>52</v>
      </c>
      <c r="AM25" s="15" t="s">
        <v>47</v>
      </c>
      <c r="AN25" s="103" t="s">
        <v>61</v>
      </c>
      <c r="AO25" s="15"/>
      <c r="AQ25" s="23" t="s">
        <v>54</v>
      </c>
      <c r="AR25" s="104" t="s">
        <v>47</v>
      </c>
      <c r="AS25" s="42" t="s">
        <v>62</v>
      </c>
      <c r="AT25" s="42"/>
      <c r="AU25" s="42"/>
      <c r="AV25" s="22"/>
      <c r="AW25" s="24" t="s">
        <v>55</v>
      </c>
      <c r="AX25" s="22" t="s">
        <v>64</v>
      </c>
      <c r="AY25" s="22"/>
      <c r="AZ25" s="22"/>
      <c r="BA25" s="22"/>
    </row>
    <row r="26" spans="1:53" ht="19.5" customHeight="1" x14ac:dyDescent="0.2"/>
    <row r="27" spans="1:53" ht="19.5" customHeight="1" x14ac:dyDescent="0.25">
      <c r="A27" s="228" t="s">
        <v>74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3"/>
      <c r="X27" s="3"/>
      <c r="Y27" s="3"/>
      <c r="Z27" s="3"/>
      <c r="AA27" s="3"/>
      <c r="AB27" s="3"/>
      <c r="AC27" s="228" t="s">
        <v>127</v>
      </c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</row>
    <row r="28" spans="1:53" ht="19.5" customHeight="1" thickBot="1" x14ac:dyDescent="0.25"/>
    <row r="29" spans="1:53" ht="19.5" customHeight="1" thickBot="1" x14ac:dyDescent="0.25">
      <c r="A29" s="269" t="s">
        <v>92</v>
      </c>
      <c r="B29" s="255" t="s">
        <v>106</v>
      </c>
      <c r="C29" s="255"/>
      <c r="D29" s="255"/>
      <c r="E29" s="272" t="s">
        <v>126</v>
      </c>
      <c r="F29" s="272"/>
      <c r="G29" s="272"/>
      <c r="H29" s="255" t="s">
        <v>58</v>
      </c>
      <c r="I29" s="255"/>
      <c r="J29" s="255"/>
      <c r="K29" s="255" t="s">
        <v>75</v>
      </c>
      <c r="L29" s="255"/>
      <c r="M29" s="255"/>
      <c r="N29" s="255" t="s">
        <v>63</v>
      </c>
      <c r="O29" s="255"/>
      <c r="P29" s="255"/>
      <c r="Q29" s="255" t="s">
        <v>61</v>
      </c>
      <c r="R29" s="255"/>
      <c r="S29" s="266"/>
      <c r="T29" s="450" t="s">
        <v>21</v>
      </c>
      <c r="U29" s="451"/>
      <c r="V29" s="452"/>
      <c r="Y29" s="124"/>
      <c r="Z29" s="124"/>
      <c r="AA29" s="122"/>
      <c r="AB29" s="122"/>
      <c r="AC29" s="260" t="s">
        <v>39</v>
      </c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 t="s">
        <v>0</v>
      </c>
      <c r="AQ29" s="258"/>
      <c r="AR29" s="258"/>
      <c r="AS29" s="258"/>
      <c r="AT29" s="258"/>
      <c r="AU29" s="258"/>
      <c r="AV29" s="258" t="s">
        <v>125</v>
      </c>
      <c r="AW29" s="258"/>
      <c r="AX29" s="258"/>
      <c r="AY29" s="258"/>
      <c r="AZ29" s="258"/>
      <c r="BA29" s="259"/>
    </row>
    <row r="30" spans="1:53" ht="19.5" customHeight="1" x14ac:dyDescent="0.2">
      <c r="A30" s="270"/>
      <c r="B30" s="256"/>
      <c r="C30" s="256"/>
      <c r="D30" s="256"/>
      <c r="E30" s="273"/>
      <c r="F30" s="273"/>
      <c r="G30" s="273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67"/>
      <c r="T30" s="453"/>
      <c r="U30" s="454"/>
      <c r="V30" s="455"/>
      <c r="Y30" s="124"/>
      <c r="Z30" s="124"/>
      <c r="AA30" s="122"/>
      <c r="AB30" s="122"/>
      <c r="AC30" s="261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3"/>
    </row>
    <row r="31" spans="1:53" ht="19.5" customHeight="1" x14ac:dyDescent="0.2">
      <c r="A31" s="270"/>
      <c r="B31" s="256"/>
      <c r="C31" s="256"/>
      <c r="D31" s="256"/>
      <c r="E31" s="273"/>
      <c r="F31" s="273"/>
      <c r="G31" s="273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67"/>
      <c r="T31" s="453"/>
      <c r="U31" s="454"/>
      <c r="V31" s="455"/>
      <c r="Y31" s="42"/>
      <c r="Z31" s="42"/>
      <c r="AA31" s="123"/>
      <c r="AB31" s="123"/>
      <c r="AC31" s="220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4"/>
    </row>
    <row r="32" spans="1:53" ht="19.5" customHeight="1" thickBot="1" x14ac:dyDescent="0.25">
      <c r="A32" s="270"/>
      <c r="B32" s="256"/>
      <c r="C32" s="256"/>
      <c r="D32" s="256"/>
      <c r="E32" s="273"/>
      <c r="F32" s="273"/>
      <c r="G32" s="273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67"/>
      <c r="T32" s="453"/>
      <c r="U32" s="454"/>
      <c r="V32" s="455"/>
      <c r="Y32" s="42"/>
      <c r="Z32" s="42"/>
      <c r="AA32" s="123"/>
      <c r="AB32" s="123"/>
      <c r="AC32" s="222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6"/>
    </row>
    <row r="33" spans="1:53" ht="19.5" customHeight="1" thickBot="1" x14ac:dyDescent="0.25">
      <c r="A33" s="271"/>
      <c r="B33" s="257"/>
      <c r="C33" s="257"/>
      <c r="D33" s="257"/>
      <c r="E33" s="274"/>
      <c r="F33" s="274"/>
      <c r="G33" s="274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68"/>
      <c r="T33" s="456"/>
      <c r="U33" s="457"/>
      <c r="V33" s="458"/>
      <c r="Y33" s="42"/>
      <c r="Z33" s="42"/>
      <c r="AA33" s="123"/>
      <c r="AB33" s="123"/>
      <c r="AC33" s="123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</row>
    <row r="34" spans="1:53" ht="19.5" customHeight="1" x14ac:dyDescent="0.3">
      <c r="A34" s="130" t="s">
        <v>16</v>
      </c>
      <c r="B34" s="531">
        <f>COUNTIF(B20:BA20,"Т")+COUNTIF(B20:BA20,"Н")</f>
        <v>0</v>
      </c>
      <c r="C34" s="531"/>
      <c r="D34" s="531"/>
      <c r="E34" s="531">
        <f>COUNTIF(B20:BA20,"С")+COUNTIF(B20:BA20,"Кз")</f>
        <v>0</v>
      </c>
      <c r="F34" s="531"/>
      <c r="G34" s="531"/>
      <c r="H34" s="531">
        <f>COUNTIF(B20:BA20,"П")</f>
        <v>0</v>
      </c>
      <c r="I34" s="531"/>
      <c r="J34" s="531"/>
      <c r="K34" s="531">
        <f>COUNTIF(B20:BA20,"Д")</f>
        <v>0</v>
      </c>
      <c r="L34" s="531"/>
      <c r="M34" s="531"/>
      <c r="N34" s="531">
        <f>COUNTIF(B20:BA20,"А")</f>
        <v>0</v>
      </c>
      <c r="O34" s="531"/>
      <c r="P34" s="531"/>
      <c r="Q34" s="531">
        <f>COUNTIF(B20:BA20,"К")</f>
        <v>0</v>
      </c>
      <c r="R34" s="531"/>
      <c r="S34" s="532"/>
      <c r="T34" s="470">
        <f>SUM(B34:S34)</f>
        <v>0</v>
      </c>
      <c r="U34" s="471"/>
      <c r="V34" s="472"/>
      <c r="Y34" s="42"/>
      <c r="Z34" s="42"/>
      <c r="AA34" s="123"/>
      <c r="AB34" s="123"/>
      <c r="AC34" s="228" t="s">
        <v>128</v>
      </c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</row>
    <row r="35" spans="1:53" ht="19.5" customHeight="1" thickBot="1" x14ac:dyDescent="0.35">
      <c r="A35" s="129" t="s">
        <v>17</v>
      </c>
      <c r="B35" s="533">
        <f t="shared" ref="B35:B38" si="1">COUNTIF(B21:BA21,"Т")+COUNTIF(B21:BA21,"Н")</f>
        <v>0</v>
      </c>
      <c r="C35" s="533"/>
      <c r="D35" s="533"/>
      <c r="E35" s="531">
        <f t="shared" ref="E35:E38" si="2">COUNTIF(B21:BA21,"С")+COUNTIF(B21:BA21,"Кз")</f>
        <v>0</v>
      </c>
      <c r="F35" s="531"/>
      <c r="G35" s="531"/>
      <c r="H35" s="533">
        <f>COUNTIF(B21:BA21,"П")</f>
        <v>0</v>
      </c>
      <c r="I35" s="533"/>
      <c r="J35" s="533"/>
      <c r="K35" s="533">
        <f>COUNTIF(B21:BA21,"Д")</f>
        <v>0</v>
      </c>
      <c r="L35" s="533"/>
      <c r="M35" s="533"/>
      <c r="N35" s="533">
        <f>COUNTIF(B21:BA21,"А")</f>
        <v>0</v>
      </c>
      <c r="O35" s="533"/>
      <c r="P35" s="533"/>
      <c r="Q35" s="533">
        <f>COUNTIF(B21:BA21,"К")</f>
        <v>0</v>
      </c>
      <c r="R35" s="533"/>
      <c r="S35" s="534"/>
      <c r="T35" s="473">
        <f>SUM(B35:S35)</f>
        <v>0</v>
      </c>
      <c r="U35" s="474"/>
      <c r="V35" s="475"/>
      <c r="Y35" s="42"/>
      <c r="Z35" s="42"/>
      <c r="AA35" s="123"/>
      <c r="AB35" s="123"/>
    </row>
    <row r="36" spans="1:53" ht="19.5" customHeight="1" thickBot="1" x14ac:dyDescent="0.35">
      <c r="A36" s="129" t="s">
        <v>18</v>
      </c>
      <c r="B36" s="533">
        <f t="shared" si="1"/>
        <v>0</v>
      </c>
      <c r="C36" s="533"/>
      <c r="D36" s="533"/>
      <c r="E36" s="531">
        <f t="shared" si="2"/>
        <v>0</v>
      </c>
      <c r="F36" s="531"/>
      <c r="G36" s="531"/>
      <c r="H36" s="533">
        <f>COUNTIF(B22:BA22,"П")</f>
        <v>0</v>
      </c>
      <c r="I36" s="533"/>
      <c r="J36" s="533"/>
      <c r="K36" s="533">
        <f>COUNTIF(B22:BA22,"Д")</f>
        <v>0</v>
      </c>
      <c r="L36" s="533"/>
      <c r="M36" s="533"/>
      <c r="N36" s="533">
        <f>COUNTIF(B22:BA22,"А")</f>
        <v>0</v>
      </c>
      <c r="O36" s="533"/>
      <c r="P36" s="533"/>
      <c r="Q36" s="533">
        <f>COUNTIF(B22:BA22,"К")</f>
        <v>0</v>
      </c>
      <c r="R36" s="533"/>
      <c r="S36" s="534"/>
      <c r="T36" s="473">
        <f>SUM(B36:S36)</f>
        <v>0</v>
      </c>
      <c r="U36" s="474"/>
      <c r="V36" s="475"/>
      <c r="Y36" s="42"/>
      <c r="Z36" s="42"/>
      <c r="AA36" s="123"/>
      <c r="AB36" s="123"/>
      <c r="AC36" s="231" t="s">
        <v>33</v>
      </c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 t="s">
        <v>0</v>
      </c>
      <c r="AW36" s="232"/>
      <c r="AX36" s="232"/>
      <c r="AY36" s="232"/>
      <c r="AZ36" s="232"/>
      <c r="BA36" s="236"/>
    </row>
    <row r="37" spans="1:53" ht="19.5" customHeight="1" x14ac:dyDescent="0.3">
      <c r="A37" s="129" t="s">
        <v>19</v>
      </c>
      <c r="B37" s="533">
        <f t="shared" si="1"/>
        <v>0</v>
      </c>
      <c r="C37" s="533"/>
      <c r="D37" s="533"/>
      <c r="E37" s="531">
        <f t="shared" si="2"/>
        <v>0</v>
      </c>
      <c r="F37" s="531"/>
      <c r="G37" s="531"/>
      <c r="H37" s="533">
        <f>COUNTIF(B23:BA23,"П")</f>
        <v>0</v>
      </c>
      <c r="I37" s="533"/>
      <c r="J37" s="533"/>
      <c r="K37" s="533">
        <f>COUNTIF(B23:BA23,"Д")</f>
        <v>0</v>
      </c>
      <c r="L37" s="533"/>
      <c r="M37" s="533"/>
      <c r="N37" s="533">
        <f>COUNTIF(B23:BA23,"А")</f>
        <v>0</v>
      </c>
      <c r="O37" s="533"/>
      <c r="P37" s="533"/>
      <c r="Q37" s="533">
        <f>COUNTIF(B23:BA23,"К")</f>
        <v>0</v>
      </c>
      <c r="R37" s="533"/>
      <c r="S37" s="534"/>
      <c r="T37" s="473">
        <f>SUM(B37:S37)</f>
        <v>0</v>
      </c>
      <c r="U37" s="474"/>
      <c r="V37" s="475"/>
      <c r="Y37" s="42"/>
      <c r="Z37" s="42"/>
      <c r="AA37" s="105"/>
      <c r="AB37" s="105"/>
      <c r="AC37" s="459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253"/>
      <c r="AW37" s="253"/>
      <c r="AX37" s="253"/>
      <c r="AY37" s="253"/>
      <c r="AZ37" s="253"/>
      <c r="BA37" s="254"/>
    </row>
    <row r="38" spans="1:53" ht="19.5" customHeight="1" thickBot="1" x14ac:dyDescent="0.35">
      <c r="A38" s="131" t="s">
        <v>83</v>
      </c>
      <c r="B38" s="535">
        <f t="shared" si="1"/>
        <v>0</v>
      </c>
      <c r="C38" s="535"/>
      <c r="D38" s="535"/>
      <c r="E38" s="531">
        <f t="shared" si="2"/>
        <v>0</v>
      </c>
      <c r="F38" s="531"/>
      <c r="G38" s="531"/>
      <c r="H38" s="535">
        <f>COUNTIF(B24:BA24,"П")</f>
        <v>0</v>
      </c>
      <c r="I38" s="535"/>
      <c r="J38" s="535"/>
      <c r="K38" s="535">
        <f>COUNTIF(B24:BA24,"Д")</f>
        <v>0</v>
      </c>
      <c r="L38" s="535"/>
      <c r="M38" s="535"/>
      <c r="N38" s="535">
        <f>COUNTIF(B24:BA24,"А")</f>
        <v>0</v>
      </c>
      <c r="O38" s="535"/>
      <c r="P38" s="535"/>
      <c r="Q38" s="535">
        <f>COUNTIF(B24:BA24,"К")</f>
        <v>0</v>
      </c>
      <c r="R38" s="535"/>
      <c r="S38" s="536"/>
      <c r="T38" s="476">
        <f>SUM(B38:S38)</f>
        <v>0</v>
      </c>
      <c r="U38" s="477"/>
      <c r="V38" s="478"/>
      <c r="Y38" s="42"/>
      <c r="Z38" s="42"/>
      <c r="AA38" s="105"/>
      <c r="AB38" s="105"/>
      <c r="AC38" s="461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217"/>
      <c r="AW38" s="218"/>
      <c r="AX38" s="218"/>
      <c r="AY38" s="218"/>
      <c r="AZ38" s="218"/>
      <c r="BA38" s="219"/>
    </row>
    <row r="39" spans="1:53" ht="19.5" customHeight="1" thickBot="1" x14ac:dyDescent="0.35">
      <c r="A39" s="482" t="s">
        <v>21</v>
      </c>
      <c r="B39" s="480">
        <f>SUM(B34:D38)</f>
        <v>0</v>
      </c>
      <c r="C39" s="480"/>
      <c r="D39" s="480"/>
      <c r="E39" s="480">
        <f t="shared" ref="E39" si="3">SUM(E34:G38)</f>
        <v>0</v>
      </c>
      <c r="F39" s="480"/>
      <c r="G39" s="480"/>
      <c r="H39" s="480">
        <f t="shared" ref="H39" si="4">SUM(H34:J38)</f>
        <v>0</v>
      </c>
      <c r="I39" s="480"/>
      <c r="J39" s="480"/>
      <c r="K39" s="480">
        <f t="shared" ref="K39" si="5">SUM(K34:M38)</f>
        <v>0</v>
      </c>
      <c r="L39" s="480"/>
      <c r="M39" s="480"/>
      <c r="N39" s="480">
        <f t="shared" ref="N39" si="6">SUM(N34:P38)</f>
        <v>0</v>
      </c>
      <c r="O39" s="480"/>
      <c r="P39" s="480"/>
      <c r="Q39" s="480">
        <f t="shared" ref="Q39" si="7">SUM(Q34:S38)</f>
        <v>0</v>
      </c>
      <c r="R39" s="480"/>
      <c r="S39" s="480"/>
      <c r="T39" s="479">
        <f>SUM(T34:V38)</f>
        <v>0</v>
      </c>
      <c r="U39" s="480"/>
      <c r="V39" s="481"/>
      <c r="AC39" s="461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233"/>
      <c r="AW39" s="234"/>
      <c r="AX39" s="234"/>
      <c r="AY39" s="234"/>
      <c r="AZ39" s="234"/>
      <c r="BA39" s="235"/>
    </row>
    <row r="40" spans="1:53" ht="15.75" x14ac:dyDescent="0.25">
      <c r="P40" s="106"/>
      <c r="Q40" s="2"/>
    </row>
    <row r="41" spans="1:53" ht="15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04"/>
      <c r="P41" s="104"/>
      <c r="Q41" s="104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</row>
    <row r="42" spans="1:53" ht="15" hidden="1" customHeight="1" x14ac:dyDescent="0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</row>
    <row r="43" spans="1:53" ht="12.75" customHeight="1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04"/>
      <c r="P43" s="104"/>
      <c r="Q43" s="10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</row>
    <row r="44" spans="1:53" ht="20.25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04"/>
      <c r="P44" s="104"/>
      <c r="Q44" s="10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</row>
    <row r="45" spans="1:53" ht="12.75" hidden="1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04"/>
      <c r="P45" s="104"/>
      <c r="Q45" s="10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</row>
    <row r="46" spans="1:53" ht="13.5" hidden="1" customHeight="1" thickBot="1" x14ac:dyDescent="0.3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04"/>
      <c r="P46" s="104"/>
      <c r="Q46" s="10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1:53" ht="15.75" x14ac:dyDescent="0.25">
      <c r="A47" s="3"/>
      <c r="B47" s="3"/>
      <c r="C47" s="3"/>
      <c r="D47" s="3"/>
      <c r="E47" s="3"/>
      <c r="F47" s="3"/>
      <c r="G47" s="126"/>
      <c r="H47" s="126"/>
      <c r="I47" s="126"/>
      <c r="J47" s="126"/>
      <c r="K47" s="126"/>
      <c r="L47" s="126"/>
      <c r="M47" s="126"/>
      <c r="N47" s="126"/>
      <c r="O47" s="104"/>
      <c r="P47" s="104"/>
      <c r="Q47" s="104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7"/>
      <c r="AI47" s="127"/>
      <c r="AJ47" s="127"/>
    </row>
    <row r="48" spans="1:53" ht="15.75" x14ac:dyDescent="0.25">
      <c r="A48" s="3"/>
      <c r="B48" s="3"/>
      <c r="C48" s="3"/>
      <c r="D48" s="3"/>
      <c r="E48" s="3"/>
      <c r="F48" s="3"/>
      <c r="G48" s="126"/>
      <c r="H48" s="126"/>
      <c r="I48" s="126"/>
      <c r="J48" s="126"/>
      <c r="K48" s="126"/>
      <c r="L48" s="126"/>
      <c r="M48" s="126"/>
      <c r="N48" s="126"/>
      <c r="O48" s="104"/>
      <c r="P48" s="104"/>
      <c r="Q48" s="104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7"/>
      <c r="AI48" s="127"/>
      <c r="AJ48" s="127"/>
    </row>
    <row r="49" spans="1:41" ht="15.75" x14ac:dyDescent="0.25">
      <c r="A49" s="3"/>
      <c r="B49" s="3"/>
      <c r="C49" s="3"/>
      <c r="D49" s="3"/>
      <c r="E49" s="3"/>
      <c r="F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41" ht="15.75" x14ac:dyDescent="0.25">
      <c r="A50" s="3"/>
      <c r="B50" s="3"/>
      <c r="C50" s="3"/>
      <c r="D50" s="3"/>
      <c r="E50" s="3"/>
      <c r="F50" s="3"/>
    </row>
    <row r="54" spans="1:41" ht="12.75" customHeight="1" x14ac:dyDescent="0.25"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 customHeight="1" x14ac:dyDescent="0.2"/>
    <row r="56" spans="1:41" ht="12.75" customHeight="1" x14ac:dyDescent="0.2"/>
    <row r="57" spans="1:41" ht="13.5" customHeight="1" x14ac:dyDescent="0.2"/>
  </sheetData>
  <sheetProtection formatCells="0" formatColumns="0" formatRows="0"/>
  <mergeCells count="120">
    <mergeCell ref="A25:E25"/>
    <mergeCell ref="Q39:S39"/>
    <mergeCell ref="T29:V33"/>
    <mergeCell ref="T34:V34"/>
    <mergeCell ref="T35:V35"/>
    <mergeCell ref="T36:V36"/>
    <mergeCell ref="T37:V37"/>
    <mergeCell ref="T38:V38"/>
    <mergeCell ref="T39:V39"/>
    <mergeCell ref="A27:V27"/>
    <mergeCell ref="Q29:S33"/>
    <mergeCell ref="Q34:S34"/>
    <mergeCell ref="Q35:S35"/>
    <mergeCell ref="A29:A33"/>
    <mergeCell ref="E29:G33"/>
    <mergeCell ref="B29:D33"/>
    <mergeCell ref="B34:D34"/>
    <mergeCell ref="B35:D35"/>
    <mergeCell ref="B36:D36"/>
    <mergeCell ref="B37:D37"/>
    <mergeCell ref="B38:D38"/>
    <mergeCell ref="H38:J38"/>
    <mergeCell ref="E37:G37"/>
    <mergeCell ref="E38:G38"/>
    <mergeCell ref="E39:G39"/>
    <mergeCell ref="AV37:BA37"/>
    <mergeCell ref="AC34:BA34"/>
    <mergeCell ref="H29:J33"/>
    <mergeCell ref="H34:J34"/>
    <mergeCell ref="H35:J35"/>
    <mergeCell ref="H36:J36"/>
    <mergeCell ref="H37:J37"/>
    <mergeCell ref="K29:M33"/>
    <mergeCell ref="K34:M34"/>
    <mergeCell ref="K35:M35"/>
    <mergeCell ref="K36:M36"/>
    <mergeCell ref="K37:M37"/>
    <mergeCell ref="N29:P33"/>
    <mergeCell ref="N34:P34"/>
    <mergeCell ref="AV29:BA29"/>
    <mergeCell ref="AP29:AU29"/>
    <mergeCell ref="AC29:AO29"/>
    <mergeCell ref="AC30:AO30"/>
    <mergeCell ref="AP30:AU30"/>
    <mergeCell ref="AV30:BA30"/>
    <mergeCell ref="Q36:S36"/>
    <mergeCell ref="H39:J39"/>
    <mergeCell ref="K39:M39"/>
    <mergeCell ref="AS1:BA2"/>
    <mergeCell ref="AM1:AR2"/>
    <mergeCell ref="AM6:AR6"/>
    <mergeCell ref="AM5:AR5"/>
    <mergeCell ref="AM4:AR4"/>
    <mergeCell ref="AM3:AR3"/>
    <mergeCell ref="AS3:BA3"/>
    <mergeCell ref="A2:AL2"/>
    <mergeCell ref="A3:AL3"/>
    <mergeCell ref="A1:AL1"/>
    <mergeCell ref="A5:AL5"/>
    <mergeCell ref="AS6:BA6"/>
    <mergeCell ref="AS4:BA4"/>
    <mergeCell ref="AS5:BA5"/>
    <mergeCell ref="AF18:AI18"/>
    <mergeCell ref="O18:R18"/>
    <mergeCell ref="S18:W18"/>
    <mergeCell ref="A4:AL4"/>
    <mergeCell ref="AM13:BA13"/>
    <mergeCell ref="AM11:BA11"/>
    <mergeCell ref="AM15:BA15"/>
    <mergeCell ref="B18:E18"/>
    <mergeCell ref="F18:J18"/>
    <mergeCell ref="K18:N18"/>
    <mergeCell ref="AB18:AE18"/>
    <mergeCell ref="X18:AA18"/>
    <mergeCell ref="A8:J8"/>
    <mergeCell ref="A9:J9"/>
    <mergeCell ref="A10:J10"/>
    <mergeCell ref="A11:J11"/>
    <mergeCell ref="A12:J12"/>
    <mergeCell ref="AM10:BA10"/>
    <mergeCell ref="AW18:BA18"/>
    <mergeCell ref="AO14:AU14"/>
    <mergeCell ref="AV14:BA14"/>
    <mergeCell ref="N39:P39"/>
    <mergeCell ref="L8:AJ8"/>
    <mergeCell ref="L9:AJ9"/>
    <mergeCell ref="L10:AJ10"/>
    <mergeCell ref="L11:AJ11"/>
    <mergeCell ref="L12:AJ12"/>
    <mergeCell ref="AC39:AU39"/>
    <mergeCell ref="AS18:AV18"/>
    <mergeCell ref="AO18:AR18"/>
    <mergeCell ref="A16:BA16"/>
    <mergeCell ref="A18:A19"/>
    <mergeCell ref="AJ18:AN18"/>
    <mergeCell ref="AC38:AU38"/>
    <mergeCell ref="AC36:AU36"/>
    <mergeCell ref="AC37:AU37"/>
    <mergeCell ref="Q38:S38"/>
    <mergeCell ref="B39:D39"/>
    <mergeCell ref="E34:G34"/>
    <mergeCell ref="E35:G35"/>
    <mergeCell ref="E36:G36"/>
    <mergeCell ref="AV39:BA39"/>
    <mergeCell ref="AC27:BA27"/>
    <mergeCell ref="AV36:BA36"/>
    <mergeCell ref="AM9:BA9"/>
    <mergeCell ref="K38:M38"/>
    <mergeCell ref="N35:P35"/>
    <mergeCell ref="N36:P36"/>
    <mergeCell ref="N37:P37"/>
    <mergeCell ref="N38:P38"/>
    <mergeCell ref="AP31:AU31"/>
    <mergeCell ref="AV31:BA31"/>
    <mergeCell ref="AP32:AU32"/>
    <mergeCell ref="AV32:BA32"/>
    <mergeCell ref="AV38:BA38"/>
    <mergeCell ref="Q37:S37"/>
    <mergeCell ref="AC31:AO31"/>
    <mergeCell ref="AC32:AO32"/>
  </mergeCells>
  <phoneticPr fontId="12" type="noConversion"/>
  <dataValidations count="1">
    <dataValidation type="list" showInputMessage="1" showErrorMessage="1" sqref="B20:BA24" xr:uid="{2BCCE448-36CC-44A9-8539-FB463AB64B2F}">
      <formula1>"Т,П,Кз,С,Н,К,Д,А"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differentFirst="1" alignWithMargins="0"/>
  <colBreaks count="1" manualBreakCount="1">
    <brk id="5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697DFB-6C48-45BF-B411-125C59114151}">
          <x14:formula1>
            <xm:f>Довідник!$B$4:$B$10</xm:f>
          </x14:formula1>
          <xm:sqref>AS3:BA3</xm:sqref>
        </x14:dataValidation>
        <x14:dataValidation type="list" allowBlank="1" showInputMessage="1" showErrorMessage="1" xr:uid="{DD3BEC10-489C-4746-BE74-21011CC2534E}">
          <x14:formula1>
            <xm:f>Довідник!$B$11:$B$14</xm:f>
          </x14:formula1>
          <xm:sqref>AS5:BA5</xm:sqref>
        </x14:dataValidation>
        <x14:dataValidation type="list" allowBlank="1" showInputMessage="1" showErrorMessage="1" xr:uid="{D60D0850-1683-40E9-8D50-D22E8A137916}">
          <x14:formula1>
            <xm:f>Довідник!$B$15:$B$17</xm:f>
          </x14:formula1>
          <xm:sqref>AS6:BA7</xm:sqref>
        </x14:dataValidation>
        <x14:dataValidation type="list" allowBlank="1" showInputMessage="1" showErrorMessage="1" xr:uid="{6A29287D-8B06-4286-9A03-527109E7716F}">
          <x14:formula1>
            <xm:f>Довідник!$B$1:$B$3</xm:f>
          </x14:formula1>
          <xm:sqref>L12:AJ12</xm:sqref>
        </x14:dataValidation>
        <x14:dataValidation type="list" allowBlank="1" showInputMessage="1" showErrorMessage="1" xr:uid="{CF9E0005-4C41-44E0-8FDA-BD443804EBCA}">
          <x14:formula1>
            <xm:f>Довідник!$B$29:$B$33</xm:f>
          </x14:formula1>
          <xm:sqref>A8 K8</xm:sqref>
        </x14:dataValidation>
        <x14:dataValidation type="list" allowBlank="1" showInputMessage="1" showErrorMessage="1" xr:uid="{45AA0FCB-F158-4298-A6D0-123FBD265659}">
          <x14:formula1>
            <xm:f>Довідник!$B$19:$B$28</xm:f>
          </x14:formula1>
          <xm:sqref>AC37:AU39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rgb="FF92D050"/>
    <pageSetUpPr fitToPage="1"/>
  </sheetPr>
  <dimension ref="A1:CH418"/>
  <sheetViews>
    <sheetView zoomScale="85" zoomScaleNormal="85" zoomScaleSheetLayoutView="70" workbookViewId="0">
      <pane ySplit="9" topLeftCell="A98" activePane="bottomLeft" state="frozen"/>
      <selection pane="bottomLeft" activeCell="P7" sqref="P7:R9"/>
    </sheetView>
  </sheetViews>
  <sheetFormatPr defaultRowHeight="12.75" x14ac:dyDescent="0.2"/>
  <cols>
    <col min="1" max="1" width="8.7109375" style="138" customWidth="1"/>
    <col min="2" max="2" width="54.42578125" style="134" customWidth="1"/>
    <col min="3" max="3" width="6.5703125" style="135" customWidth="1"/>
    <col min="4" max="4" width="6.7109375" style="135" customWidth="1"/>
    <col min="5" max="5" width="5.7109375" style="135" customWidth="1"/>
    <col min="6" max="6" width="6.42578125" style="135" customWidth="1"/>
    <col min="7" max="7" width="6.42578125" style="177" customWidth="1"/>
    <col min="8" max="8" width="6" style="139" customWidth="1"/>
    <col min="9" max="9" width="6.7109375" style="139" customWidth="1"/>
    <col min="10" max="10" width="5.7109375" style="139" customWidth="1"/>
    <col min="11" max="11" width="5.7109375" style="10" customWidth="1"/>
    <col min="12" max="14" width="6.7109375" style="10" customWidth="1"/>
    <col min="15" max="64" width="3.7109375" style="10" customWidth="1"/>
    <col min="73" max="81" width="9.140625" style="9"/>
    <col min="82" max="82" width="9.140625" style="143"/>
    <col min="83" max="83" width="9.140625" style="144"/>
    <col min="84" max="16384" width="9.140625" style="9"/>
  </cols>
  <sheetData>
    <row r="1" spans="1:86" ht="15" customHeight="1" x14ac:dyDescent="0.25">
      <c r="A1" s="228" t="s">
        <v>164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CD1" s="9"/>
      <c r="CE1" s="9"/>
    </row>
    <row r="2" spans="1:86" s="466" customFormat="1" ht="15" customHeight="1" thickBot="1" x14ac:dyDescent="0.3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>
        <v>16</v>
      </c>
      <c r="U2" s="464"/>
      <c r="V2" s="464"/>
      <c r="W2" s="464">
        <v>12</v>
      </c>
      <c r="X2" s="464">
        <v>16</v>
      </c>
      <c r="Y2" s="464"/>
      <c r="Z2" s="464"/>
      <c r="AA2" s="464"/>
      <c r="AB2" s="464"/>
      <c r="AC2" s="464">
        <v>16</v>
      </c>
      <c r="AE2" s="464"/>
      <c r="AF2" s="464"/>
      <c r="AG2" s="464">
        <v>12</v>
      </c>
      <c r="AH2" s="464">
        <v>16</v>
      </c>
      <c r="AI2" s="464"/>
      <c r="AJ2" s="464"/>
      <c r="AK2" s="464"/>
      <c r="AL2" s="464"/>
      <c r="AM2" s="464">
        <v>16</v>
      </c>
      <c r="AO2" s="464"/>
      <c r="AP2" s="464"/>
      <c r="AQ2" s="464">
        <v>12</v>
      </c>
      <c r="AR2" s="464">
        <v>16</v>
      </c>
      <c r="AS2" s="464"/>
      <c r="AT2" s="464"/>
      <c r="AU2" s="464"/>
      <c r="AV2" s="464"/>
      <c r="AW2" s="464">
        <v>16</v>
      </c>
      <c r="AY2" s="464"/>
      <c r="AZ2" s="464"/>
      <c r="BA2" s="464">
        <v>4</v>
      </c>
      <c r="BB2" s="464">
        <v>8</v>
      </c>
      <c r="BC2" s="464"/>
      <c r="BD2" s="464"/>
      <c r="BE2" s="464"/>
      <c r="BF2" s="464"/>
      <c r="BG2" s="464">
        <v>16</v>
      </c>
      <c r="BH2" s="464"/>
      <c r="BI2" s="464"/>
      <c r="BJ2" s="464"/>
      <c r="BK2" s="464"/>
      <c r="BL2" s="464">
        <v>16</v>
      </c>
      <c r="BM2" s="465"/>
      <c r="BN2" s="465"/>
      <c r="BO2" s="465"/>
      <c r="BP2" s="465"/>
      <c r="BQ2" s="465"/>
      <c r="BR2" s="465"/>
      <c r="BS2" s="465"/>
      <c r="BT2" s="465"/>
      <c r="CD2" s="467"/>
      <c r="CE2" s="468"/>
    </row>
    <row r="3" spans="1:86" ht="42" customHeight="1" thickBot="1" x14ac:dyDescent="0.25">
      <c r="A3" s="345" t="s">
        <v>170</v>
      </c>
      <c r="B3" s="313" t="s">
        <v>22</v>
      </c>
      <c r="C3" s="326" t="s">
        <v>37</v>
      </c>
      <c r="D3" s="327"/>
      <c r="E3" s="348" t="s">
        <v>120</v>
      </c>
      <c r="F3" s="327"/>
      <c r="G3" s="349" t="s">
        <v>199</v>
      </c>
      <c r="H3" s="330" t="s">
        <v>77</v>
      </c>
      <c r="I3" s="328" t="s">
        <v>23</v>
      </c>
      <c r="J3" s="328"/>
      <c r="K3" s="328"/>
      <c r="L3" s="328"/>
      <c r="M3" s="328"/>
      <c r="N3" s="329"/>
      <c r="O3" s="319" t="s">
        <v>93</v>
      </c>
      <c r="P3" s="321"/>
      <c r="Q3" s="321"/>
      <c r="R3" s="321"/>
      <c r="S3" s="320"/>
      <c r="T3" s="321"/>
      <c r="U3" s="321"/>
      <c r="V3" s="321"/>
      <c r="W3" s="321"/>
      <c r="X3" s="320"/>
      <c r="Y3" s="321"/>
      <c r="Z3" s="321"/>
      <c r="AA3" s="321"/>
      <c r="AB3" s="321"/>
      <c r="AC3" s="320"/>
      <c r="AD3" s="321"/>
      <c r="AE3" s="321"/>
      <c r="AF3" s="321"/>
      <c r="AG3" s="321"/>
      <c r="AH3" s="320"/>
      <c r="AI3" s="321"/>
      <c r="AJ3" s="321"/>
      <c r="AK3" s="321"/>
      <c r="AL3" s="321"/>
      <c r="AM3" s="320"/>
      <c r="AN3" s="321"/>
      <c r="AO3" s="321"/>
      <c r="AP3" s="321"/>
      <c r="AQ3" s="321"/>
      <c r="AR3" s="320"/>
      <c r="AS3" s="321"/>
      <c r="AT3" s="321"/>
      <c r="AU3" s="321"/>
      <c r="AV3" s="321"/>
      <c r="AW3" s="320"/>
      <c r="AX3" s="321"/>
      <c r="AY3" s="321"/>
      <c r="AZ3" s="321"/>
      <c r="BA3" s="321"/>
      <c r="BB3" s="320"/>
      <c r="BC3" s="321"/>
      <c r="BD3" s="321"/>
      <c r="BE3" s="321"/>
      <c r="BF3" s="321"/>
      <c r="BG3" s="320"/>
      <c r="BH3" s="321"/>
      <c r="BI3" s="321"/>
      <c r="BJ3" s="321"/>
      <c r="BK3" s="321"/>
      <c r="BL3" s="320"/>
    </row>
    <row r="4" spans="1:86" ht="12.75" customHeight="1" x14ac:dyDescent="0.2">
      <c r="A4" s="346"/>
      <c r="B4" s="314"/>
      <c r="C4" s="284" t="s">
        <v>26</v>
      </c>
      <c r="D4" s="286" t="s">
        <v>27</v>
      </c>
      <c r="E4" s="286" t="s">
        <v>118</v>
      </c>
      <c r="F4" s="296" t="s">
        <v>119</v>
      </c>
      <c r="G4" s="350"/>
      <c r="H4" s="331"/>
      <c r="I4" s="281" t="s">
        <v>36</v>
      </c>
      <c r="J4" s="322" t="s">
        <v>38</v>
      </c>
      <c r="K4" s="323"/>
      <c r="L4" s="323"/>
      <c r="M4" s="324"/>
      <c r="N4" s="316" t="s">
        <v>65</v>
      </c>
      <c r="O4" s="303" t="s">
        <v>78</v>
      </c>
      <c r="P4" s="303"/>
      <c r="Q4" s="303"/>
      <c r="R4" s="303"/>
      <c r="S4" s="304"/>
      <c r="T4" s="303"/>
      <c r="U4" s="303"/>
      <c r="V4" s="303"/>
      <c r="W4" s="303"/>
      <c r="X4" s="304"/>
      <c r="Y4" s="303" t="s">
        <v>79</v>
      </c>
      <c r="Z4" s="303"/>
      <c r="AA4" s="303"/>
      <c r="AB4" s="303"/>
      <c r="AC4" s="304"/>
      <c r="AD4" s="303"/>
      <c r="AE4" s="303"/>
      <c r="AF4" s="303"/>
      <c r="AG4" s="303"/>
      <c r="AH4" s="304"/>
      <c r="AI4" s="303" t="s">
        <v>80</v>
      </c>
      <c r="AJ4" s="303"/>
      <c r="AK4" s="303"/>
      <c r="AL4" s="303"/>
      <c r="AM4" s="304"/>
      <c r="AN4" s="303"/>
      <c r="AO4" s="303"/>
      <c r="AP4" s="303"/>
      <c r="AQ4" s="303"/>
      <c r="AR4" s="304"/>
      <c r="AS4" s="303" t="s">
        <v>81</v>
      </c>
      <c r="AT4" s="303"/>
      <c r="AU4" s="303"/>
      <c r="AV4" s="303"/>
      <c r="AW4" s="304"/>
      <c r="AX4" s="303"/>
      <c r="AY4" s="303"/>
      <c r="AZ4" s="303"/>
      <c r="BA4" s="303"/>
      <c r="BB4" s="304"/>
      <c r="BC4" s="303" t="s">
        <v>82</v>
      </c>
      <c r="BD4" s="303"/>
      <c r="BE4" s="303"/>
      <c r="BF4" s="303"/>
      <c r="BG4" s="304"/>
      <c r="BH4" s="303"/>
      <c r="BI4" s="303"/>
      <c r="BJ4" s="303"/>
      <c r="BK4" s="303"/>
      <c r="BL4" s="304"/>
    </row>
    <row r="5" spans="1:86" ht="17.25" customHeight="1" x14ac:dyDescent="0.2">
      <c r="A5" s="346"/>
      <c r="B5" s="314"/>
      <c r="C5" s="284"/>
      <c r="D5" s="287"/>
      <c r="E5" s="286"/>
      <c r="F5" s="296"/>
      <c r="G5" s="350"/>
      <c r="H5" s="331"/>
      <c r="I5" s="282"/>
      <c r="J5" s="310" t="s">
        <v>21</v>
      </c>
      <c r="K5" s="308" t="s">
        <v>24</v>
      </c>
      <c r="L5" s="308"/>
      <c r="M5" s="309"/>
      <c r="N5" s="317"/>
      <c r="O5" s="323" t="s">
        <v>28</v>
      </c>
      <c r="P5" s="323"/>
      <c r="Q5" s="323"/>
      <c r="R5" s="323"/>
      <c r="S5" s="325"/>
      <c r="T5" s="323"/>
      <c r="U5" s="323"/>
      <c r="V5" s="323"/>
      <c r="W5" s="323"/>
      <c r="X5" s="325"/>
      <c r="Y5" s="323"/>
      <c r="Z5" s="323"/>
      <c r="AA5" s="323"/>
      <c r="AB5" s="323"/>
      <c r="AC5" s="325"/>
      <c r="AD5" s="323"/>
      <c r="AE5" s="323"/>
      <c r="AF5" s="323"/>
      <c r="AG5" s="323"/>
      <c r="AH5" s="325"/>
      <c r="AI5" s="323"/>
      <c r="AJ5" s="323"/>
      <c r="AK5" s="323"/>
      <c r="AL5" s="323"/>
      <c r="AM5" s="325"/>
      <c r="AN5" s="323"/>
      <c r="AO5" s="323"/>
      <c r="AP5" s="323"/>
      <c r="AQ5" s="323"/>
      <c r="AR5" s="325"/>
      <c r="AS5" s="323"/>
      <c r="AT5" s="323"/>
      <c r="AU5" s="323"/>
      <c r="AV5" s="323"/>
      <c r="AW5" s="325"/>
      <c r="AX5" s="323"/>
      <c r="AY5" s="323"/>
      <c r="AZ5" s="323"/>
      <c r="BA5" s="323"/>
      <c r="BB5" s="325"/>
      <c r="BC5" s="323"/>
      <c r="BD5" s="323"/>
      <c r="BE5" s="323"/>
      <c r="BF5" s="323"/>
      <c r="BG5" s="325"/>
      <c r="BH5" s="323"/>
      <c r="BI5" s="323"/>
      <c r="BJ5" s="323"/>
      <c r="BK5" s="323"/>
      <c r="BL5" s="325"/>
    </row>
    <row r="6" spans="1:86" ht="14.25" x14ac:dyDescent="0.2">
      <c r="A6" s="346"/>
      <c r="B6" s="314"/>
      <c r="C6" s="284"/>
      <c r="D6" s="287"/>
      <c r="E6" s="286"/>
      <c r="F6" s="296"/>
      <c r="G6" s="350"/>
      <c r="H6" s="331"/>
      <c r="I6" s="282"/>
      <c r="J6" s="311"/>
      <c r="K6" s="310" t="s">
        <v>25</v>
      </c>
      <c r="L6" s="310" t="s">
        <v>84</v>
      </c>
      <c r="M6" s="305" t="s">
        <v>46</v>
      </c>
      <c r="N6" s="289"/>
      <c r="O6" s="279">
        <v>1</v>
      </c>
      <c r="P6" s="543"/>
      <c r="Q6" s="543"/>
      <c r="R6" s="543"/>
      <c r="S6" s="280"/>
      <c r="T6" s="279">
        <f>O6+1</f>
        <v>2</v>
      </c>
      <c r="U6" s="543"/>
      <c r="V6" s="543"/>
      <c r="W6" s="543"/>
      <c r="X6" s="280"/>
      <c r="Y6" s="279">
        <f>T6+1</f>
        <v>3</v>
      </c>
      <c r="Z6" s="543"/>
      <c r="AA6" s="543"/>
      <c r="AB6" s="543"/>
      <c r="AC6" s="280"/>
      <c r="AD6" s="279">
        <f>Y6+1</f>
        <v>4</v>
      </c>
      <c r="AE6" s="543"/>
      <c r="AF6" s="543"/>
      <c r="AG6" s="543"/>
      <c r="AH6" s="280"/>
      <c r="AI6" s="279">
        <f>AD6+1</f>
        <v>5</v>
      </c>
      <c r="AJ6" s="543"/>
      <c r="AK6" s="543"/>
      <c r="AL6" s="543"/>
      <c r="AM6" s="280"/>
      <c r="AN6" s="279">
        <f>AI6+1</f>
        <v>6</v>
      </c>
      <c r="AO6" s="543"/>
      <c r="AP6" s="543"/>
      <c r="AQ6" s="543"/>
      <c r="AR6" s="280"/>
      <c r="AS6" s="279">
        <f>AN6+1</f>
        <v>7</v>
      </c>
      <c r="AT6" s="543"/>
      <c r="AU6" s="543"/>
      <c r="AV6" s="543"/>
      <c r="AW6" s="280"/>
      <c r="AX6" s="279">
        <f>AS6+1</f>
        <v>8</v>
      </c>
      <c r="AY6" s="543"/>
      <c r="AZ6" s="543"/>
      <c r="BA6" s="543"/>
      <c r="BB6" s="280"/>
      <c r="BC6" s="279">
        <v>9</v>
      </c>
      <c r="BD6" s="543"/>
      <c r="BE6" s="543"/>
      <c r="BF6" s="543"/>
      <c r="BG6" s="280"/>
      <c r="BH6" s="279">
        <v>10</v>
      </c>
      <c r="BI6" s="543"/>
      <c r="BJ6" s="543"/>
      <c r="BK6" s="543"/>
      <c r="BL6" s="280"/>
    </row>
    <row r="7" spans="1:86" ht="12.75" customHeight="1" x14ac:dyDescent="0.2">
      <c r="A7" s="346"/>
      <c r="B7" s="314"/>
      <c r="C7" s="284"/>
      <c r="D7" s="287"/>
      <c r="E7" s="286"/>
      <c r="F7" s="296"/>
      <c r="G7" s="350"/>
      <c r="H7" s="331"/>
      <c r="I7" s="282"/>
      <c r="J7" s="311"/>
      <c r="K7" s="311"/>
      <c r="L7" s="311"/>
      <c r="M7" s="306"/>
      <c r="N7" s="289"/>
      <c r="O7" s="556" t="s">
        <v>169</v>
      </c>
      <c r="P7" s="550" t="s">
        <v>25</v>
      </c>
      <c r="Q7" s="550" t="s">
        <v>416</v>
      </c>
      <c r="R7" s="553" t="s">
        <v>46</v>
      </c>
      <c r="S7" s="289" t="s">
        <v>45</v>
      </c>
      <c r="T7" s="556" t="s">
        <v>169</v>
      </c>
      <c r="U7" s="550" t="s">
        <v>25</v>
      </c>
      <c r="V7" s="550" t="s">
        <v>416</v>
      </c>
      <c r="W7" s="553" t="s">
        <v>46</v>
      </c>
      <c r="X7" s="289" t="s">
        <v>45</v>
      </c>
      <c r="Y7" s="556" t="s">
        <v>169</v>
      </c>
      <c r="Z7" s="550" t="s">
        <v>25</v>
      </c>
      <c r="AA7" s="550" t="s">
        <v>416</v>
      </c>
      <c r="AB7" s="553" t="s">
        <v>46</v>
      </c>
      <c r="AC7" s="289" t="s">
        <v>45</v>
      </c>
      <c r="AD7" s="556" t="s">
        <v>169</v>
      </c>
      <c r="AE7" s="550" t="s">
        <v>25</v>
      </c>
      <c r="AF7" s="550" t="s">
        <v>416</v>
      </c>
      <c r="AG7" s="553" t="s">
        <v>46</v>
      </c>
      <c r="AH7" s="289" t="s">
        <v>45</v>
      </c>
      <c r="AI7" s="556" t="s">
        <v>169</v>
      </c>
      <c r="AJ7" s="550" t="s">
        <v>25</v>
      </c>
      <c r="AK7" s="550" t="s">
        <v>416</v>
      </c>
      <c r="AL7" s="553" t="s">
        <v>46</v>
      </c>
      <c r="AM7" s="289" t="s">
        <v>45</v>
      </c>
      <c r="AN7" s="556" t="s">
        <v>169</v>
      </c>
      <c r="AO7" s="550" t="s">
        <v>25</v>
      </c>
      <c r="AP7" s="550" t="s">
        <v>416</v>
      </c>
      <c r="AQ7" s="553" t="s">
        <v>46</v>
      </c>
      <c r="AR7" s="289" t="s">
        <v>45</v>
      </c>
      <c r="AS7" s="556" t="s">
        <v>169</v>
      </c>
      <c r="AT7" s="550" t="s">
        <v>25</v>
      </c>
      <c r="AU7" s="550" t="s">
        <v>416</v>
      </c>
      <c r="AV7" s="553" t="s">
        <v>46</v>
      </c>
      <c r="AW7" s="289" t="s">
        <v>45</v>
      </c>
      <c r="AX7" s="556" t="s">
        <v>169</v>
      </c>
      <c r="AY7" s="550" t="s">
        <v>25</v>
      </c>
      <c r="AZ7" s="550" t="s">
        <v>416</v>
      </c>
      <c r="BA7" s="553" t="s">
        <v>46</v>
      </c>
      <c r="BB7" s="289" t="s">
        <v>45</v>
      </c>
      <c r="BC7" s="556" t="s">
        <v>169</v>
      </c>
      <c r="BD7" s="550" t="s">
        <v>25</v>
      </c>
      <c r="BE7" s="550" t="s">
        <v>416</v>
      </c>
      <c r="BF7" s="553" t="s">
        <v>46</v>
      </c>
      <c r="BG7" s="289" t="s">
        <v>45</v>
      </c>
      <c r="BH7" s="556" t="s">
        <v>169</v>
      </c>
      <c r="BI7" s="550" t="s">
        <v>25</v>
      </c>
      <c r="BJ7" s="550" t="s">
        <v>416</v>
      </c>
      <c r="BK7" s="553" t="s">
        <v>46</v>
      </c>
      <c r="BL7" s="289" t="s">
        <v>45</v>
      </c>
    </row>
    <row r="8" spans="1:86" ht="19.5" customHeight="1" x14ac:dyDescent="0.2">
      <c r="A8" s="346"/>
      <c r="B8" s="314"/>
      <c r="C8" s="284"/>
      <c r="D8" s="287"/>
      <c r="E8" s="286"/>
      <c r="F8" s="296"/>
      <c r="G8" s="350"/>
      <c r="H8" s="331"/>
      <c r="I8" s="282"/>
      <c r="J8" s="311"/>
      <c r="K8" s="311"/>
      <c r="L8" s="311"/>
      <c r="M8" s="306"/>
      <c r="N8" s="289"/>
      <c r="O8" s="557"/>
      <c r="P8" s="551"/>
      <c r="Q8" s="551"/>
      <c r="R8" s="554"/>
      <c r="S8" s="290"/>
      <c r="T8" s="557"/>
      <c r="U8" s="551"/>
      <c r="V8" s="551"/>
      <c r="W8" s="554"/>
      <c r="X8" s="290"/>
      <c r="Y8" s="557"/>
      <c r="Z8" s="551"/>
      <c r="AA8" s="551"/>
      <c r="AB8" s="554"/>
      <c r="AC8" s="290"/>
      <c r="AD8" s="557"/>
      <c r="AE8" s="551"/>
      <c r="AF8" s="551"/>
      <c r="AG8" s="554"/>
      <c r="AH8" s="290"/>
      <c r="AI8" s="557"/>
      <c r="AJ8" s="551"/>
      <c r="AK8" s="551"/>
      <c r="AL8" s="554"/>
      <c r="AM8" s="290"/>
      <c r="AN8" s="557"/>
      <c r="AO8" s="551"/>
      <c r="AP8" s="551"/>
      <c r="AQ8" s="554"/>
      <c r="AR8" s="290"/>
      <c r="AS8" s="557"/>
      <c r="AT8" s="551"/>
      <c r="AU8" s="551"/>
      <c r="AV8" s="554"/>
      <c r="AW8" s="290"/>
      <c r="AX8" s="557"/>
      <c r="AY8" s="551"/>
      <c r="AZ8" s="551"/>
      <c r="BA8" s="554"/>
      <c r="BB8" s="290"/>
      <c r="BC8" s="557"/>
      <c r="BD8" s="551"/>
      <c r="BE8" s="551"/>
      <c r="BF8" s="554"/>
      <c r="BG8" s="290"/>
      <c r="BH8" s="557"/>
      <c r="BI8" s="551"/>
      <c r="BJ8" s="551"/>
      <c r="BK8" s="554"/>
      <c r="BL8" s="290"/>
    </row>
    <row r="9" spans="1:86" ht="30.75" customHeight="1" thickBot="1" x14ac:dyDescent="0.25">
      <c r="A9" s="347"/>
      <c r="B9" s="315"/>
      <c r="C9" s="285"/>
      <c r="D9" s="288"/>
      <c r="E9" s="295"/>
      <c r="F9" s="297"/>
      <c r="G9" s="351"/>
      <c r="H9" s="332"/>
      <c r="I9" s="283"/>
      <c r="J9" s="312"/>
      <c r="K9" s="312"/>
      <c r="L9" s="312"/>
      <c r="M9" s="307"/>
      <c r="N9" s="318"/>
      <c r="O9" s="558"/>
      <c r="P9" s="552"/>
      <c r="Q9" s="552"/>
      <c r="R9" s="555"/>
      <c r="S9" s="291"/>
      <c r="T9" s="558"/>
      <c r="U9" s="552"/>
      <c r="V9" s="552"/>
      <c r="W9" s="555"/>
      <c r="X9" s="291"/>
      <c r="Y9" s="558"/>
      <c r="Z9" s="552"/>
      <c r="AA9" s="552"/>
      <c r="AB9" s="555"/>
      <c r="AC9" s="291"/>
      <c r="AD9" s="558"/>
      <c r="AE9" s="552"/>
      <c r="AF9" s="552"/>
      <c r="AG9" s="555"/>
      <c r="AH9" s="291"/>
      <c r="AI9" s="558"/>
      <c r="AJ9" s="552"/>
      <c r="AK9" s="552"/>
      <c r="AL9" s="555"/>
      <c r="AM9" s="291"/>
      <c r="AN9" s="558"/>
      <c r="AO9" s="552"/>
      <c r="AP9" s="552"/>
      <c r="AQ9" s="555"/>
      <c r="AR9" s="291"/>
      <c r="AS9" s="558"/>
      <c r="AT9" s="552"/>
      <c r="AU9" s="552"/>
      <c r="AV9" s="555"/>
      <c r="AW9" s="291"/>
      <c r="AX9" s="558"/>
      <c r="AY9" s="552"/>
      <c r="AZ9" s="552"/>
      <c r="BA9" s="555"/>
      <c r="BB9" s="291"/>
      <c r="BC9" s="558"/>
      <c r="BD9" s="552"/>
      <c r="BE9" s="552"/>
      <c r="BF9" s="555"/>
      <c r="BG9" s="291"/>
      <c r="BH9" s="558"/>
      <c r="BI9" s="552"/>
      <c r="BJ9" s="552"/>
      <c r="BK9" s="555"/>
      <c r="BL9" s="291"/>
    </row>
    <row r="10" spans="1:86" ht="15.95" customHeight="1" x14ac:dyDescent="0.2">
      <c r="A10" s="180" t="s">
        <v>141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</row>
    <row r="11" spans="1:86" ht="15.95" customHeight="1" x14ac:dyDescent="0.2">
      <c r="A11" s="300" t="s">
        <v>142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2"/>
      <c r="BM11" s="124"/>
      <c r="BU11" s="9">
        <v>16</v>
      </c>
      <c r="CE11" s="144">
        <v>34</v>
      </c>
      <c r="CF11" s="9" t="s">
        <v>42</v>
      </c>
      <c r="CH11" s="9" t="str">
        <f>IF(S12+X12+AC12+AH12+AM12+AR12+AW12+BB12=H12," ",S12+X12+AC12+AH12+AM12+AR12+AW12+BB12-H12)</f>
        <v xml:space="preserve"> </v>
      </c>
    </row>
    <row r="12" spans="1:86" ht="15.95" customHeight="1" x14ac:dyDescent="0.2">
      <c r="A12" s="178" t="s">
        <v>110</v>
      </c>
      <c r="B12" s="145" t="s">
        <v>151</v>
      </c>
      <c r="C12" s="146"/>
      <c r="D12" s="147"/>
      <c r="E12" s="147"/>
      <c r="F12" s="148"/>
      <c r="G12" s="149"/>
      <c r="H12" s="150"/>
      <c r="I12" s="483">
        <f>H12*30</f>
        <v>0</v>
      </c>
      <c r="J12" s="484">
        <f>IF(Т_РВО="Перший бакалаврський",IF(Т_ФН="денна",O12*$S$2+T12*$X$2+Y12*$AC$2+AD12*$AH$2+AI12*$AM$2+AN12*$AR$2+AS12*$AW$2+AX12*$BB$2+BC12*$BG$2+BH12*$BL$2,O12+T12+Y12+AD12+AI12+AN12+AS12+AX12+BC12+BH12),IF(Т_ФН="денна",O12*$S$2+T12*$X$2+Y12*$AC$2,O12+T12+Y12))</f>
        <v>0</v>
      </c>
      <c r="K12" s="484">
        <f>IF(Т_РВО="Перший бакалаврський",IF(Т_ФН="денна",P12*$S$2+U12*$X$2+Z12*$AC$2+AE12*$AH$2+AJ12*$AM$2+AO12*$AR$2+AT12*$AW$2+AY12*$BB$2+BD12*$BG$2+BI12*$BL$2,P12+U12+Z12+AE12+AJ12+AO12+AT12+AY12+BD12+BI12),IF(Т_ФН="денна",P12*$S$2+U12*$X$2+Z12*$AC$2,P12+U12+Z12))</f>
        <v>0</v>
      </c>
      <c r="L12" s="484">
        <f>IF(Т_РВО="Перший бакалаврський",IF(Т_ФН="денна",Q12*$S$2+V12*$X$2+AA12*$AC$2+AF12*$AH$2+AK12*$AM$2+AP12*$AR$2+AU12*$AW$2+AZ12*$BB$2+BE12*$BG$2+BJ12*$BL$2,Q12+V12+AA12+AF12+AK12+AP12+AU12+AZ12+BE12+BJ12),IF(Т_ФН="денна",Q12*$S$2+V12*$X$2+AA12*$AC$2,Q12+V12+AA12))</f>
        <v>0</v>
      </c>
      <c r="M12" s="484">
        <f>IF(Т_РВО="Перший бакалаврський",IF(Т_ФН="денна",R12*$S$2+W12*$X$2+AB12*$AC$2+AG12*$AH$2+AL12*$AM$2+AQ12*$AR$2+AV12*$AW$2+BA12*$BB$2+BF12*$BG$2+BK12*$BL$2,R12+W12+AB12+AG12+AL12+AQ12+AV12+BA12+BF12+BK12),IF(Т_ФН="денна",R12*$S$2+W12*$X$2+AB12*$AC$2,R12+W12+AB12))</f>
        <v>0</v>
      </c>
      <c r="N12" s="488">
        <f>I12-J12</f>
        <v>0</v>
      </c>
      <c r="O12" s="567">
        <f>P12+Q12+R12</f>
        <v>0</v>
      </c>
      <c r="P12" s="152"/>
      <c r="Q12" s="152"/>
      <c r="R12" s="152"/>
      <c r="S12" s="151"/>
      <c r="T12" s="568">
        <f>U12+V12+W12</f>
        <v>0</v>
      </c>
      <c r="U12" s="152"/>
      <c r="V12" s="152"/>
      <c r="W12" s="152"/>
      <c r="X12" s="151"/>
      <c r="Y12" s="568">
        <f>Z12+AA12+AB12</f>
        <v>0</v>
      </c>
      <c r="Z12" s="152"/>
      <c r="AA12" s="152"/>
      <c r="AB12" s="152"/>
      <c r="AC12" s="151"/>
      <c r="AD12" s="568">
        <f>AE12+AF12+AG12</f>
        <v>0</v>
      </c>
      <c r="AE12" s="152"/>
      <c r="AF12" s="152"/>
      <c r="AG12" s="152"/>
      <c r="AH12" s="151"/>
      <c r="AI12" s="568">
        <f>AJ12+AK12+AL12</f>
        <v>0</v>
      </c>
      <c r="AJ12" s="152"/>
      <c r="AK12" s="152"/>
      <c r="AL12" s="152"/>
      <c r="AM12" s="151"/>
      <c r="AN12" s="568">
        <f>AO12+AP12+AQ12</f>
        <v>0</v>
      </c>
      <c r="AO12" s="152"/>
      <c r="AP12" s="152"/>
      <c r="AQ12" s="152"/>
      <c r="AR12" s="151"/>
      <c r="AS12" s="568">
        <f>AT12+AU12+AV12</f>
        <v>0</v>
      </c>
      <c r="AT12" s="152"/>
      <c r="AU12" s="152"/>
      <c r="AV12" s="152"/>
      <c r="AW12" s="151"/>
      <c r="AX12" s="568">
        <f>AY12+AZ12+BA12</f>
        <v>0</v>
      </c>
      <c r="AY12" s="152"/>
      <c r="AZ12" s="152"/>
      <c r="BA12" s="152"/>
      <c r="BB12" s="151"/>
      <c r="BC12" s="568">
        <f>BD12+BE12+BF12</f>
        <v>0</v>
      </c>
      <c r="BD12" s="152"/>
      <c r="BE12" s="152"/>
      <c r="BF12" s="152"/>
      <c r="BG12" s="149"/>
      <c r="BH12" s="568">
        <f>BI12+BJ12+BK12</f>
        <v>0</v>
      </c>
      <c r="BI12" s="152"/>
      <c r="BJ12" s="152"/>
      <c r="BK12" s="152"/>
      <c r="BL12" s="149"/>
      <c r="BV12" s="9">
        <v>8</v>
      </c>
      <c r="CE12" s="144">
        <v>34</v>
      </c>
      <c r="CF12" s="9" t="s">
        <v>42</v>
      </c>
      <c r="CH12" s="9" t="str">
        <f>IF(S24+X24+AC24+AH24+AM24+AR24+AW24+BB24=H24," ",S24+X24+AC24+AH24+AM24+AR24+AW24+BB24-H24)</f>
        <v xml:space="preserve"> </v>
      </c>
    </row>
    <row r="13" spans="1:86" ht="15.95" customHeight="1" x14ac:dyDescent="0.2">
      <c r="A13" s="178" t="s">
        <v>111</v>
      </c>
      <c r="B13" s="145" t="s">
        <v>152</v>
      </c>
      <c r="C13" s="146"/>
      <c r="D13" s="147"/>
      <c r="E13" s="147"/>
      <c r="F13" s="148"/>
      <c r="G13" s="149"/>
      <c r="H13" s="150"/>
      <c r="I13" s="483">
        <f t="shared" ref="I13:I23" si="0">H13*30</f>
        <v>0</v>
      </c>
      <c r="J13" s="484">
        <f>IF(Т_РВО="Перший бакалаврський",IF(Т_ФН="денна",O13*$S$2+T13*$X$2+Y13*$AC$2+AD13*$AH$2+AI13*$AM$2+AN13*$AR$2+AS13*$AW$2+AX13*$BB$2+BC13*$BG$2+BH13*$BL$2,O13+T13+Y13+AD13+AI13+AN13+AS13+AX13+BC13+BH13),IF(Т_ФН="денна",O13*$S$2+T13*$X$2+Y13*$AC$2,O13+T13+Y13))</f>
        <v>0</v>
      </c>
      <c r="K13" s="484">
        <f>IF(Т_РВО="Перший бакалаврський",IF(Т_ФН="денна",P13*$S$2+U13*$X$2+Z13*$AC$2+AE13*$AH$2+AJ13*$AM$2+AO13*$AR$2+AT13*$AW$2+AY13*$BB$2+BD13*$BG$2+BI13*$BL$2,P13+U13+Z13+AE13+AJ13+AO13+AT13+AY13+BD13+BI13),IF(Т_ФН="денна",P13*$S$2+U13*$X$2+Z13*$AC$2,P13+U13+Z13))</f>
        <v>0</v>
      </c>
      <c r="L13" s="484">
        <f>IF(Т_РВО="Перший бакалаврський",IF(Т_ФН="денна",Q13*$S$2+V13*$X$2+AA13*$AC$2+AF13*$AH$2+AK13*$AM$2+AP13*$AR$2+AU13*$AW$2+AZ13*$BB$2+BE13*$BG$2+BJ13*$BL$2,Q13+V13+AA13+AF13+AK13+AP13+AU13+AZ13+BE13+BJ13),IF(Т_ФН="денна",Q13*$S$2+V13*$X$2+AA13*$AC$2,Q13+V13+AA13))</f>
        <v>0</v>
      </c>
      <c r="M13" s="484">
        <f>IF(Т_РВО="Перший бакалаврський",IF(Т_ФН="денна",R13*$S$2+W13*$X$2+AB13*$AC$2+AG13*$AH$2+AL13*$AM$2+AQ13*$AR$2+AV13*$AW$2+BA13*$BB$2+BF13*$BG$2+BK13*$BL$2,R13+W13+AB13+AG13+AL13+AQ13+AV13+BA13+BF13+BK13),IF(Т_ФН="денна",R13*$S$2+W13*$X$2+AB13*$AC$2,R13+W13+AB13))</f>
        <v>0</v>
      </c>
      <c r="N13" s="488">
        <f t="shared" ref="N13:N22" si="1">I13-J13</f>
        <v>0</v>
      </c>
      <c r="O13" s="567">
        <f t="shared" ref="O13:O24" si="2">P13+Q13+R13</f>
        <v>0</v>
      </c>
      <c r="P13" s="152"/>
      <c r="Q13" s="152"/>
      <c r="R13" s="152"/>
      <c r="S13" s="151"/>
      <c r="T13" s="568">
        <f t="shared" ref="T13:T24" si="3">U13+V13+W13</f>
        <v>0</v>
      </c>
      <c r="U13" s="152"/>
      <c r="V13" s="152"/>
      <c r="W13" s="152"/>
      <c r="X13" s="151"/>
      <c r="Y13" s="568">
        <f t="shared" ref="Y13:Y24" si="4">Z13+AA13+AB13</f>
        <v>0</v>
      </c>
      <c r="Z13" s="152"/>
      <c r="AA13" s="152"/>
      <c r="AB13" s="152"/>
      <c r="AC13" s="151"/>
      <c r="AD13" s="568">
        <f t="shared" ref="AD13:AD24" si="5">AE13+AF13+AG13</f>
        <v>0</v>
      </c>
      <c r="AE13" s="152"/>
      <c r="AF13" s="152"/>
      <c r="AG13" s="152"/>
      <c r="AH13" s="151"/>
      <c r="AI13" s="568">
        <f t="shared" ref="AI13:AI24" si="6">AJ13+AK13+AL13</f>
        <v>0</v>
      </c>
      <c r="AJ13" s="152"/>
      <c r="AK13" s="152"/>
      <c r="AL13" s="152"/>
      <c r="AM13" s="151"/>
      <c r="AN13" s="568">
        <f t="shared" ref="AN13:AN24" si="7">AO13+AP13+AQ13</f>
        <v>0</v>
      </c>
      <c r="AO13" s="152"/>
      <c r="AP13" s="152"/>
      <c r="AQ13" s="152"/>
      <c r="AR13" s="151"/>
      <c r="AS13" s="568">
        <f t="shared" ref="AS13:AS24" si="8">AT13+AU13+AV13</f>
        <v>0</v>
      </c>
      <c r="AT13" s="152"/>
      <c r="AU13" s="152"/>
      <c r="AV13" s="152"/>
      <c r="AW13" s="151"/>
      <c r="AX13" s="568">
        <f t="shared" ref="AX13:AX24" si="9">AY13+AZ13+BA13</f>
        <v>0</v>
      </c>
      <c r="AY13" s="152"/>
      <c r="AZ13" s="152"/>
      <c r="BA13" s="152"/>
      <c r="BB13" s="151"/>
      <c r="BC13" s="568">
        <f t="shared" ref="BC13:BC24" si="10">BD13+BE13+BF13</f>
        <v>0</v>
      </c>
      <c r="BD13" s="152"/>
      <c r="BE13" s="152"/>
      <c r="BF13" s="152"/>
      <c r="BG13" s="149"/>
      <c r="BH13" s="568">
        <f t="shared" ref="BH13:BH24" si="11">BI13+BJ13+BK13</f>
        <v>0</v>
      </c>
      <c r="BI13" s="152"/>
      <c r="BJ13" s="152"/>
      <c r="BK13" s="152"/>
      <c r="BL13" s="149"/>
    </row>
    <row r="14" spans="1:86" ht="15.95" customHeight="1" x14ac:dyDescent="0.2">
      <c r="A14" s="178" t="s">
        <v>213</v>
      </c>
      <c r="B14" s="145" t="s">
        <v>223</v>
      </c>
      <c r="C14" s="146"/>
      <c r="D14" s="147"/>
      <c r="E14" s="147"/>
      <c r="F14" s="148"/>
      <c r="G14" s="149"/>
      <c r="H14" s="150"/>
      <c r="I14" s="483">
        <f t="shared" si="0"/>
        <v>0</v>
      </c>
      <c r="J14" s="484">
        <f>IF(Т_РВО="Перший бакалаврський",IF(Т_ФН="денна",O14*$S$2+T14*$X$2+Y14*$AC$2+AD14*$AH$2+AI14*$AM$2+AN14*$AR$2+AS14*$AW$2+AX14*$BB$2+BC14*$BG$2+BH14*$BL$2,O14+T14+Y14+AD14+AI14+AN14+AS14+AX14+BC14+BH14),IF(Т_ФН="денна",O14*$S$2+T14*$X$2+Y14*$AC$2,O14+T14+Y14))</f>
        <v>0</v>
      </c>
      <c r="K14" s="484">
        <f>IF(Т_РВО="Перший бакалаврський",IF(Т_ФН="денна",P14*$S$2+U14*$X$2+Z14*$AC$2+AE14*$AH$2+AJ14*$AM$2+AO14*$AR$2+AT14*$AW$2+AY14*$BB$2+BD14*$BG$2+BI14*$BL$2,P14+U14+Z14+AE14+AJ14+AO14+AT14+AY14+BD14+BI14),IF(Т_ФН="денна",P14*$S$2+U14*$X$2+Z14*$AC$2,P14+U14+Z14))</f>
        <v>0</v>
      </c>
      <c r="L14" s="484">
        <f>IF(Т_РВО="Перший бакалаврський",IF(Т_ФН="денна",Q14*$S$2+V14*$X$2+AA14*$AC$2+AF14*$AH$2+AK14*$AM$2+AP14*$AR$2+AU14*$AW$2+AZ14*$BB$2+BE14*$BG$2+BJ14*$BL$2,Q14+V14+AA14+AF14+AK14+AP14+AU14+AZ14+BE14+BJ14),IF(Т_ФН="денна",Q14*$S$2+V14*$X$2+AA14*$AC$2,Q14+V14+AA14))</f>
        <v>0</v>
      </c>
      <c r="M14" s="484">
        <f>IF(Т_РВО="Перший бакалаврський",IF(Т_ФН="денна",R14*$S$2+W14*$X$2+AB14*$AC$2+AG14*$AH$2+AL14*$AM$2+AQ14*$AR$2+AV14*$AW$2+BA14*$BB$2+BF14*$BG$2+BK14*$BL$2,R14+W14+AB14+AG14+AL14+AQ14+AV14+BA14+BF14+BK14),IF(Т_ФН="денна",R14*$S$2+W14*$X$2+AB14*$AC$2,R14+W14+AB14))</f>
        <v>0</v>
      </c>
      <c r="N14" s="488">
        <f t="shared" si="1"/>
        <v>0</v>
      </c>
      <c r="O14" s="567">
        <f t="shared" si="2"/>
        <v>0</v>
      </c>
      <c r="P14" s="152"/>
      <c r="Q14" s="152"/>
      <c r="R14" s="152"/>
      <c r="S14" s="151"/>
      <c r="T14" s="568">
        <f t="shared" si="3"/>
        <v>0</v>
      </c>
      <c r="U14" s="152"/>
      <c r="V14" s="152"/>
      <c r="W14" s="152"/>
      <c r="X14" s="151"/>
      <c r="Y14" s="568">
        <f t="shared" si="4"/>
        <v>0</v>
      </c>
      <c r="Z14" s="152"/>
      <c r="AA14" s="152"/>
      <c r="AB14" s="152"/>
      <c r="AC14" s="151"/>
      <c r="AD14" s="568">
        <f t="shared" si="5"/>
        <v>0</v>
      </c>
      <c r="AE14" s="152"/>
      <c r="AF14" s="152"/>
      <c r="AG14" s="152"/>
      <c r="AH14" s="151"/>
      <c r="AI14" s="568">
        <f t="shared" si="6"/>
        <v>0</v>
      </c>
      <c r="AJ14" s="152"/>
      <c r="AK14" s="152"/>
      <c r="AL14" s="152"/>
      <c r="AM14" s="151"/>
      <c r="AN14" s="568">
        <f t="shared" si="7"/>
        <v>0</v>
      </c>
      <c r="AO14" s="152"/>
      <c r="AP14" s="152"/>
      <c r="AQ14" s="152"/>
      <c r="AR14" s="151"/>
      <c r="AS14" s="568">
        <f t="shared" si="8"/>
        <v>0</v>
      </c>
      <c r="AT14" s="152"/>
      <c r="AU14" s="152"/>
      <c r="AV14" s="152"/>
      <c r="AW14" s="151"/>
      <c r="AX14" s="568">
        <f t="shared" si="9"/>
        <v>0</v>
      </c>
      <c r="AY14" s="152"/>
      <c r="AZ14" s="152"/>
      <c r="BA14" s="152"/>
      <c r="BB14" s="151"/>
      <c r="BC14" s="568">
        <f t="shared" si="10"/>
        <v>0</v>
      </c>
      <c r="BD14" s="152"/>
      <c r="BE14" s="152"/>
      <c r="BF14" s="152"/>
      <c r="BG14" s="149"/>
      <c r="BH14" s="568">
        <f t="shared" si="11"/>
        <v>0</v>
      </c>
      <c r="BI14" s="152"/>
      <c r="BJ14" s="152"/>
      <c r="BK14" s="152"/>
      <c r="BL14" s="149"/>
    </row>
    <row r="15" spans="1:86" ht="15.95" customHeight="1" x14ac:dyDescent="0.2">
      <c r="A15" s="178" t="s">
        <v>214</v>
      </c>
      <c r="B15" s="145" t="s">
        <v>224</v>
      </c>
      <c r="C15" s="146"/>
      <c r="D15" s="147"/>
      <c r="E15" s="147"/>
      <c r="F15" s="148"/>
      <c r="G15" s="149"/>
      <c r="H15" s="150"/>
      <c r="I15" s="483">
        <f t="shared" si="0"/>
        <v>0</v>
      </c>
      <c r="J15" s="484">
        <f>IF(Т_РВО="Перший бакалаврський",IF(Т_ФН="денна",O15*$S$2+T15*$X$2+Y15*$AC$2+AD15*$AH$2+AI15*$AM$2+AN15*$AR$2+AS15*$AW$2+AX15*$BB$2+BC15*$BG$2+BH15*$BL$2,O15+T15+Y15+AD15+AI15+AN15+AS15+AX15+BC15+BH15),IF(Т_ФН="денна",O15*$S$2+T15*$X$2+Y15*$AC$2,O15+T15+Y15))</f>
        <v>0</v>
      </c>
      <c r="K15" s="484">
        <f>IF(Т_РВО="Перший бакалаврський",IF(Т_ФН="денна",P15*$S$2+U15*$X$2+Z15*$AC$2+AE15*$AH$2+AJ15*$AM$2+AO15*$AR$2+AT15*$AW$2+AY15*$BB$2+BD15*$BG$2+BI15*$BL$2,P15+U15+Z15+AE15+AJ15+AO15+AT15+AY15+BD15+BI15),IF(Т_ФН="денна",P15*$S$2+U15*$X$2+Z15*$AC$2,P15+U15+Z15))</f>
        <v>0</v>
      </c>
      <c r="L15" s="484">
        <f>IF(Т_РВО="Перший бакалаврський",IF(Т_ФН="денна",Q15*$S$2+V15*$X$2+AA15*$AC$2+AF15*$AH$2+AK15*$AM$2+AP15*$AR$2+AU15*$AW$2+AZ15*$BB$2+BE15*$BG$2+BJ15*$BL$2,Q15+V15+AA15+AF15+AK15+AP15+AU15+AZ15+BE15+BJ15),IF(Т_ФН="денна",Q15*$S$2+V15*$X$2+AA15*$AC$2,Q15+V15+AA15))</f>
        <v>0</v>
      </c>
      <c r="M15" s="484">
        <f>IF(Т_РВО="Перший бакалаврський",IF(Т_ФН="денна",R15*$S$2+W15*$X$2+AB15*$AC$2+AG15*$AH$2+AL15*$AM$2+AQ15*$AR$2+AV15*$AW$2+BA15*$BB$2+BF15*$BG$2+BK15*$BL$2,R15+W15+AB15+AG15+AL15+AQ15+AV15+BA15+BF15+BK15),IF(Т_ФН="денна",R15*$S$2+W15*$X$2+AB15*$AC$2,R15+W15+AB15))</f>
        <v>0</v>
      </c>
      <c r="N15" s="488">
        <f t="shared" si="1"/>
        <v>0</v>
      </c>
      <c r="O15" s="567">
        <f t="shared" si="2"/>
        <v>0</v>
      </c>
      <c r="P15" s="152"/>
      <c r="Q15" s="152"/>
      <c r="R15" s="152"/>
      <c r="S15" s="151"/>
      <c r="T15" s="568">
        <f t="shared" si="3"/>
        <v>0</v>
      </c>
      <c r="U15" s="152"/>
      <c r="V15" s="152"/>
      <c r="W15" s="152"/>
      <c r="X15" s="151"/>
      <c r="Y15" s="568">
        <f t="shared" si="4"/>
        <v>0</v>
      </c>
      <c r="Z15" s="152"/>
      <c r="AA15" s="152"/>
      <c r="AB15" s="152"/>
      <c r="AC15" s="151"/>
      <c r="AD15" s="568">
        <f t="shared" si="5"/>
        <v>0</v>
      </c>
      <c r="AE15" s="152"/>
      <c r="AF15" s="152"/>
      <c r="AG15" s="152"/>
      <c r="AH15" s="151"/>
      <c r="AI15" s="568">
        <f t="shared" si="6"/>
        <v>0</v>
      </c>
      <c r="AJ15" s="152"/>
      <c r="AK15" s="152"/>
      <c r="AL15" s="152"/>
      <c r="AM15" s="151"/>
      <c r="AN15" s="568">
        <f t="shared" si="7"/>
        <v>0</v>
      </c>
      <c r="AO15" s="152"/>
      <c r="AP15" s="152"/>
      <c r="AQ15" s="152"/>
      <c r="AR15" s="151"/>
      <c r="AS15" s="568">
        <f t="shared" si="8"/>
        <v>0</v>
      </c>
      <c r="AT15" s="152"/>
      <c r="AU15" s="152"/>
      <c r="AV15" s="152"/>
      <c r="AW15" s="151"/>
      <c r="AX15" s="568">
        <f t="shared" si="9"/>
        <v>0</v>
      </c>
      <c r="AY15" s="152"/>
      <c r="AZ15" s="152"/>
      <c r="BA15" s="152"/>
      <c r="BB15" s="151"/>
      <c r="BC15" s="568">
        <f t="shared" si="10"/>
        <v>0</v>
      </c>
      <c r="BD15" s="152"/>
      <c r="BE15" s="152"/>
      <c r="BF15" s="152"/>
      <c r="BG15" s="149"/>
      <c r="BH15" s="568">
        <f t="shared" si="11"/>
        <v>0</v>
      </c>
      <c r="BI15" s="152"/>
      <c r="BJ15" s="152"/>
      <c r="BK15" s="152"/>
      <c r="BL15" s="149"/>
    </row>
    <row r="16" spans="1:86" ht="15.95" customHeight="1" x14ac:dyDescent="0.2">
      <c r="A16" s="178" t="s">
        <v>215</v>
      </c>
      <c r="B16" s="145" t="s">
        <v>225</v>
      </c>
      <c r="C16" s="146"/>
      <c r="D16" s="147"/>
      <c r="E16" s="147"/>
      <c r="F16" s="148"/>
      <c r="G16" s="149"/>
      <c r="H16" s="150"/>
      <c r="I16" s="483">
        <f t="shared" si="0"/>
        <v>0</v>
      </c>
      <c r="J16" s="484">
        <f>IF(Т_РВО="Перший бакалаврський",IF(Т_ФН="денна",O16*$S$2+T16*$X$2+Y16*$AC$2+AD16*$AH$2+AI16*$AM$2+AN16*$AR$2+AS16*$AW$2+AX16*$BB$2+BC16*$BG$2+BH16*$BL$2,O16+T16+Y16+AD16+AI16+AN16+AS16+AX16+BC16+BH16),IF(Т_ФН="денна",O16*$S$2+T16*$X$2+Y16*$AC$2,O16+T16+Y16))</f>
        <v>0</v>
      </c>
      <c r="K16" s="484">
        <f>IF(Т_РВО="Перший бакалаврський",IF(Т_ФН="денна",P16*$S$2+U16*$X$2+Z16*$AC$2+AE16*$AH$2+AJ16*$AM$2+AO16*$AR$2+AT16*$AW$2+AY16*$BB$2+BD16*$BG$2+BI16*$BL$2,P16+U16+Z16+AE16+AJ16+AO16+AT16+AY16+BD16+BI16),IF(Т_ФН="денна",P16*$S$2+U16*$X$2+Z16*$AC$2,P16+U16+Z16))</f>
        <v>0</v>
      </c>
      <c r="L16" s="484">
        <f>IF(Т_РВО="Перший бакалаврський",IF(Т_ФН="денна",Q16*$S$2+V16*$X$2+AA16*$AC$2+AF16*$AH$2+AK16*$AM$2+AP16*$AR$2+AU16*$AW$2+AZ16*$BB$2+BE16*$BG$2+BJ16*$BL$2,Q16+V16+AA16+AF16+AK16+AP16+AU16+AZ16+BE16+BJ16),IF(Т_ФН="денна",Q16*$S$2+V16*$X$2+AA16*$AC$2,Q16+V16+AA16))</f>
        <v>0</v>
      </c>
      <c r="M16" s="484">
        <f>IF(Т_РВО="Перший бакалаврський",IF(Т_ФН="денна",R16*$S$2+W16*$X$2+AB16*$AC$2+AG16*$AH$2+AL16*$AM$2+AQ16*$AR$2+AV16*$AW$2+BA16*$BB$2+BF16*$BG$2+BK16*$BL$2,R16+W16+AB16+AG16+AL16+AQ16+AV16+BA16+BF16+BK16),IF(Т_ФН="денна",R16*$S$2+W16*$X$2+AB16*$AC$2,R16+W16+AB16))</f>
        <v>0</v>
      </c>
      <c r="N16" s="488">
        <f t="shared" si="1"/>
        <v>0</v>
      </c>
      <c r="O16" s="567">
        <f t="shared" si="2"/>
        <v>0</v>
      </c>
      <c r="P16" s="152"/>
      <c r="Q16" s="152"/>
      <c r="R16" s="152"/>
      <c r="S16" s="151"/>
      <c r="T16" s="568">
        <f t="shared" si="3"/>
        <v>0</v>
      </c>
      <c r="U16" s="152"/>
      <c r="V16" s="152"/>
      <c r="W16" s="152"/>
      <c r="X16" s="151"/>
      <c r="Y16" s="568">
        <f t="shared" si="4"/>
        <v>0</v>
      </c>
      <c r="Z16" s="152"/>
      <c r="AA16" s="152"/>
      <c r="AB16" s="152"/>
      <c r="AC16" s="151"/>
      <c r="AD16" s="568">
        <f t="shared" si="5"/>
        <v>0</v>
      </c>
      <c r="AE16" s="152"/>
      <c r="AF16" s="152"/>
      <c r="AG16" s="152"/>
      <c r="AH16" s="151"/>
      <c r="AI16" s="568">
        <f t="shared" si="6"/>
        <v>0</v>
      </c>
      <c r="AJ16" s="152"/>
      <c r="AK16" s="152"/>
      <c r="AL16" s="152"/>
      <c r="AM16" s="151"/>
      <c r="AN16" s="568">
        <f t="shared" si="7"/>
        <v>0</v>
      </c>
      <c r="AO16" s="152"/>
      <c r="AP16" s="152"/>
      <c r="AQ16" s="152"/>
      <c r="AR16" s="151"/>
      <c r="AS16" s="568">
        <f t="shared" si="8"/>
        <v>0</v>
      </c>
      <c r="AT16" s="152"/>
      <c r="AU16" s="152"/>
      <c r="AV16" s="152"/>
      <c r="AW16" s="151"/>
      <c r="AX16" s="568">
        <f t="shared" si="9"/>
        <v>0</v>
      </c>
      <c r="AY16" s="152"/>
      <c r="AZ16" s="152"/>
      <c r="BA16" s="152"/>
      <c r="BB16" s="151"/>
      <c r="BC16" s="568">
        <f t="shared" si="10"/>
        <v>0</v>
      </c>
      <c r="BD16" s="152"/>
      <c r="BE16" s="152"/>
      <c r="BF16" s="152"/>
      <c r="BG16" s="149"/>
      <c r="BH16" s="568">
        <f t="shared" si="11"/>
        <v>0</v>
      </c>
      <c r="BI16" s="152"/>
      <c r="BJ16" s="152"/>
      <c r="BK16" s="152"/>
      <c r="BL16" s="149"/>
    </row>
    <row r="17" spans="1:86" ht="15.95" customHeight="1" x14ac:dyDescent="0.2">
      <c r="A17" s="178" t="s">
        <v>216</v>
      </c>
      <c r="B17" s="145" t="s">
        <v>226</v>
      </c>
      <c r="C17" s="146"/>
      <c r="D17" s="147"/>
      <c r="E17" s="147"/>
      <c r="F17" s="148"/>
      <c r="G17" s="149"/>
      <c r="H17" s="150"/>
      <c r="I17" s="483">
        <f t="shared" si="0"/>
        <v>0</v>
      </c>
      <c r="J17" s="484">
        <f>IF(Т_РВО="Перший бакалаврський",IF(Т_ФН="денна",O17*$S$2+T17*$X$2+Y17*$AC$2+AD17*$AH$2+AI17*$AM$2+AN17*$AR$2+AS17*$AW$2+AX17*$BB$2+BC17*$BG$2+BH17*$BL$2,O17+T17+Y17+AD17+AI17+AN17+AS17+AX17+BC17+BH17),IF(Т_ФН="денна",O17*$S$2+T17*$X$2+Y17*$AC$2,O17+T17+Y17))</f>
        <v>0</v>
      </c>
      <c r="K17" s="484">
        <f>IF(Т_РВО="Перший бакалаврський",IF(Т_ФН="денна",P17*$S$2+U17*$X$2+Z17*$AC$2+AE17*$AH$2+AJ17*$AM$2+AO17*$AR$2+AT17*$AW$2+AY17*$BB$2+BD17*$BG$2+BI17*$BL$2,P17+U17+Z17+AE17+AJ17+AO17+AT17+AY17+BD17+BI17),IF(Т_ФН="денна",P17*$S$2+U17*$X$2+Z17*$AC$2,P17+U17+Z17))</f>
        <v>0</v>
      </c>
      <c r="L17" s="484">
        <f>IF(Т_РВО="Перший бакалаврський",IF(Т_ФН="денна",Q17*$S$2+V17*$X$2+AA17*$AC$2+AF17*$AH$2+AK17*$AM$2+AP17*$AR$2+AU17*$AW$2+AZ17*$BB$2+BE17*$BG$2+BJ17*$BL$2,Q17+V17+AA17+AF17+AK17+AP17+AU17+AZ17+BE17+BJ17),IF(Т_ФН="денна",Q17*$S$2+V17*$X$2+AA17*$AC$2,Q17+V17+AA17))</f>
        <v>0</v>
      </c>
      <c r="M17" s="484">
        <f>IF(Т_РВО="Перший бакалаврський",IF(Т_ФН="денна",R17*$S$2+W17*$X$2+AB17*$AC$2+AG17*$AH$2+AL17*$AM$2+AQ17*$AR$2+AV17*$AW$2+BA17*$BB$2+BF17*$BG$2+BK17*$BL$2,R17+W17+AB17+AG17+AL17+AQ17+AV17+BA17+BF17+BK17),IF(Т_ФН="денна",R17*$S$2+W17*$X$2+AB17*$AC$2,R17+W17+AB17))</f>
        <v>0</v>
      </c>
      <c r="N17" s="488">
        <f t="shared" si="1"/>
        <v>0</v>
      </c>
      <c r="O17" s="567">
        <f t="shared" si="2"/>
        <v>0</v>
      </c>
      <c r="P17" s="152"/>
      <c r="Q17" s="152"/>
      <c r="R17" s="152"/>
      <c r="S17" s="151"/>
      <c r="T17" s="568">
        <f t="shared" si="3"/>
        <v>0</v>
      </c>
      <c r="U17" s="152"/>
      <c r="V17" s="152"/>
      <c r="W17" s="152"/>
      <c r="X17" s="151"/>
      <c r="Y17" s="568">
        <f t="shared" si="4"/>
        <v>0</v>
      </c>
      <c r="Z17" s="152"/>
      <c r="AA17" s="152"/>
      <c r="AB17" s="152"/>
      <c r="AC17" s="151"/>
      <c r="AD17" s="568">
        <f t="shared" si="5"/>
        <v>0</v>
      </c>
      <c r="AE17" s="152"/>
      <c r="AF17" s="152"/>
      <c r="AG17" s="152"/>
      <c r="AH17" s="151"/>
      <c r="AI17" s="568">
        <f t="shared" si="6"/>
        <v>0</v>
      </c>
      <c r="AJ17" s="152"/>
      <c r="AK17" s="152"/>
      <c r="AL17" s="152"/>
      <c r="AM17" s="151"/>
      <c r="AN17" s="568">
        <f t="shared" si="7"/>
        <v>0</v>
      </c>
      <c r="AO17" s="152"/>
      <c r="AP17" s="152"/>
      <c r="AQ17" s="152"/>
      <c r="AR17" s="151"/>
      <c r="AS17" s="568">
        <f t="shared" si="8"/>
        <v>0</v>
      </c>
      <c r="AT17" s="152"/>
      <c r="AU17" s="152"/>
      <c r="AV17" s="152"/>
      <c r="AW17" s="151"/>
      <c r="AX17" s="568">
        <f t="shared" si="9"/>
        <v>0</v>
      </c>
      <c r="AY17" s="152"/>
      <c r="AZ17" s="152"/>
      <c r="BA17" s="152"/>
      <c r="BB17" s="151"/>
      <c r="BC17" s="568">
        <f t="shared" si="10"/>
        <v>0</v>
      </c>
      <c r="BD17" s="152"/>
      <c r="BE17" s="152"/>
      <c r="BF17" s="152"/>
      <c r="BG17" s="149"/>
      <c r="BH17" s="568">
        <f t="shared" si="11"/>
        <v>0</v>
      </c>
      <c r="BI17" s="152"/>
      <c r="BJ17" s="152"/>
      <c r="BK17" s="152"/>
      <c r="BL17" s="149"/>
    </row>
    <row r="18" spans="1:86" ht="15.95" customHeight="1" x14ac:dyDescent="0.2">
      <c r="A18" s="178" t="s">
        <v>217</v>
      </c>
      <c r="B18" s="145" t="s">
        <v>227</v>
      </c>
      <c r="C18" s="146"/>
      <c r="D18" s="147"/>
      <c r="E18" s="147"/>
      <c r="F18" s="148"/>
      <c r="G18" s="149"/>
      <c r="H18" s="150"/>
      <c r="I18" s="483">
        <f t="shared" si="0"/>
        <v>0</v>
      </c>
      <c r="J18" s="484">
        <f>IF(Т_РВО="Перший бакалаврський",IF(Т_ФН="денна",O18*$S$2+T18*$X$2+Y18*$AC$2+AD18*$AH$2+AI18*$AM$2+AN18*$AR$2+AS18*$AW$2+AX18*$BB$2+BC18*$BG$2+BH18*$BL$2,O18+T18+Y18+AD18+AI18+AN18+AS18+AX18+BC18+BH18),IF(Т_ФН="денна",O18*$S$2+T18*$X$2+Y18*$AC$2,O18+T18+Y18))</f>
        <v>0</v>
      </c>
      <c r="K18" s="484">
        <f>IF(Т_РВО="Перший бакалаврський",IF(Т_ФН="денна",P18*$S$2+U18*$X$2+Z18*$AC$2+AE18*$AH$2+AJ18*$AM$2+AO18*$AR$2+AT18*$AW$2+AY18*$BB$2+BD18*$BG$2+BI18*$BL$2,P18+U18+Z18+AE18+AJ18+AO18+AT18+AY18+BD18+BI18),IF(Т_ФН="денна",P18*$S$2+U18*$X$2+Z18*$AC$2,P18+U18+Z18))</f>
        <v>0</v>
      </c>
      <c r="L18" s="484">
        <f>IF(Т_РВО="Перший бакалаврський",IF(Т_ФН="денна",Q18*$S$2+V18*$X$2+AA18*$AC$2+AF18*$AH$2+AK18*$AM$2+AP18*$AR$2+AU18*$AW$2+AZ18*$BB$2+BE18*$BG$2+BJ18*$BL$2,Q18+V18+AA18+AF18+AK18+AP18+AU18+AZ18+BE18+BJ18),IF(Т_ФН="денна",Q18*$S$2+V18*$X$2+AA18*$AC$2,Q18+V18+AA18))</f>
        <v>0</v>
      </c>
      <c r="M18" s="484">
        <f>IF(Т_РВО="Перший бакалаврський",IF(Т_ФН="денна",R18*$S$2+W18*$X$2+AB18*$AC$2+AG18*$AH$2+AL18*$AM$2+AQ18*$AR$2+AV18*$AW$2+BA18*$BB$2+BF18*$BG$2+BK18*$BL$2,R18+W18+AB18+AG18+AL18+AQ18+AV18+BA18+BF18+BK18),IF(Т_ФН="денна",R18*$S$2+W18*$X$2+AB18*$AC$2,R18+W18+AB18))</f>
        <v>0</v>
      </c>
      <c r="N18" s="488">
        <f t="shared" si="1"/>
        <v>0</v>
      </c>
      <c r="O18" s="567">
        <f t="shared" si="2"/>
        <v>0</v>
      </c>
      <c r="P18" s="152"/>
      <c r="Q18" s="152"/>
      <c r="R18" s="152"/>
      <c r="S18" s="151"/>
      <c r="T18" s="568">
        <f t="shared" si="3"/>
        <v>0</v>
      </c>
      <c r="U18" s="152"/>
      <c r="V18" s="152"/>
      <c r="W18" s="152"/>
      <c r="X18" s="151"/>
      <c r="Y18" s="568">
        <f t="shared" si="4"/>
        <v>0</v>
      </c>
      <c r="Z18" s="152"/>
      <c r="AA18" s="152"/>
      <c r="AB18" s="152"/>
      <c r="AC18" s="151"/>
      <c r="AD18" s="568">
        <f t="shared" si="5"/>
        <v>0</v>
      </c>
      <c r="AE18" s="152"/>
      <c r="AF18" s="152"/>
      <c r="AG18" s="152"/>
      <c r="AH18" s="151"/>
      <c r="AI18" s="568">
        <f t="shared" si="6"/>
        <v>0</v>
      </c>
      <c r="AJ18" s="152"/>
      <c r="AK18" s="152"/>
      <c r="AL18" s="152"/>
      <c r="AM18" s="151"/>
      <c r="AN18" s="568">
        <f t="shared" si="7"/>
        <v>0</v>
      </c>
      <c r="AO18" s="152"/>
      <c r="AP18" s="152"/>
      <c r="AQ18" s="152"/>
      <c r="AR18" s="151"/>
      <c r="AS18" s="568">
        <f t="shared" si="8"/>
        <v>0</v>
      </c>
      <c r="AT18" s="152"/>
      <c r="AU18" s="152"/>
      <c r="AV18" s="152"/>
      <c r="AW18" s="151"/>
      <c r="AX18" s="568">
        <f t="shared" si="9"/>
        <v>0</v>
      </c>
      <c r="AY18" s="152"/>
      <c r="AZ18" s="152"/>
      <c r="BA18" s="152"/>
      <c r="BB18" s="151"/>
      <c r="BC18" s="568">
        <f t="shared" si="10"/>
        <v>0</v>
      </c>
      <c r="BD18" s="152"/>
      <c r="BE18" s="152"/>
      <c r="BF18" s="152"/>
      <c r="BG18" s="149"/>
      <c r="BH18" s="568">
        <f t="shared" si="11"/>
        <v>0</v>
      </c>
      <c r="BI18" s="152"/>
      <c r="BJ18" s="152"/>
      <c r="BK18" s="152"/>
      <c r="BL18" s="149"/>
    </row>
    <row r="19" spans="1:86" ht="15.95" customHeight="1" x14ac:dyDescent="0.2">
      <c r="A19" s="178" t="s">
        <v>218</v>
      </c>
      <c r="B19" s="145" t="s">
        <v>228</v>
      </c>
      <c r="C19" s="146"/>
      <c r="D19" s="147"/>
      <c r="E19" s="147"/>
      <c r="F19" s="148"/>
      <c r="G19" s="149"/>
      <c r="H19" s="150"/>
      <c r="I19" s="483">
        <f t="shared" si="0"/>
        <v>0</v>
      </c>
      <c r="J19" s="484">
        <f>IF(Т_РВО="Перший бакалаврський",IF(Т_ФН="денна",O19*$S$2+T19*$X$2+Y19*$AC$2+AD19*$AH$2+AI19*$AM$2+AN19*$AR$2+AS19*$AW$2+AX19*$BB$2+BC19*$BG$2+BH19*$BL$2,O19+T19+Y19+AD19+AI19+AN19+AS19+AX19+BC19+BH19),IF(Т_ФН="денна",O19*$S$2+T19*$X$2+Y19*$AC$2,O19+T19+Y19))</f>
        <v>0</v>
      </c>
      <c r="K19" s="484">
        <f>IF(Т_РВО="Перший бакалаврський",IF(Т_ФН="денна",P19*$S$2+U19*$X$2+Z19*$AC$2+AE19*$AH$2+AJ19*$AM$2+AO19*$AR$2+AT19*$AW$2+AY19*$BB$2+BD19*$BG$2+BI19*$BL$2,P19+U19+Z19+AE19+AJ19+AO19+AT19+AY19+BD19+BI19),IF(Т_ФН="денна",P19*$S$2+U19*$X$2+Z19*$AC$2,P19+U19+Z19))</f>
        <v>0</v>
      </c>
      <c r="L19" s="484">
        <f>IF(Т_РВО="Перший бакалаврський",IF(Т_ФН="денна",Q19*$S$2+V19*$X$2+AA19*$AC$2+AF19*$AH$2+AK19*$AM$2+AP19*$AR$2+AU19*$AW$2+AZ19*$BB$2+BE19*$BG$2+BJ19*$BL$2,Q19+V19+AA19+AF19+AK19+AP19+AU19+AZ19+BE19+BJ19),IF(Т_ФН="денна",Q19*$S$2+V19*$X$2+AA19*$AC$2,Q19+V19+AA19))</f>
        <v>0</v>
      </c>
      <c r="M19" s="484">
        <f>IF(Т_РВО="Перший бакалаврський",IF(Т_ФН="денна",R19*$S$2+W19*$X$2+AB19*$AC$2+AG19*$AH$2+AL19*$AM$2+AQ19*$AR$2+AV19*$AW$2+BA19*$BB$2+BF19*$BG$2+BK19*$BL$2,R19+W19+AB19+AG19+AL19+AQ19+AV19+BA19+BF19+BK19),IF(Т_ФН="денна",R19*$S$2+W19*$X$2+AB19*$AC$2,R19+W19+AB19))</f>
        <v>0</v>
      </c>
      <c r="N19" s="488">
        <f t="shared" si="1"/>
        <v>0</v>
      </c>
      <c r="O19" s="567">
        <f t="shared" si="2"/>
        <v>0</v>
      </c>
      <c r="P19" s="152"/>
      <c r="Q19" s="152"/>
      <c r="R19" s="152"/>
      <c r="S19" s="151"/>
      <c r="T19" s="568">
        <f t="shared" si="3"/>
        <v>0</v>
      </c>
      <c r="U19" s="152"/>
      <c r="V19" s="152"/>
      <c r="W19" s="152"/>
      <c r="X19" s="151"/>
      <c r="Y19" s="568">
        <f t="shared" si="4"/>
        <v>0</v>
      </c>
      <c r="Z19" s="152"/>
      <c r="AA19" s="152"/>
      <c r="AB19" s="152"/>
      <c r="AC19" s="151"/>
      <c r="AD19" s="568">
        <f t="shared" si="5"/>
        <v>0</v>
      </c>
      <c r="AE19" s="152"/>
      <c r="AF19" s="152"/>
      <c r="AG19" s="152"/>
      <c r="AH19" s="151"/>
      <c r="AI19" s="568">
        <f t="shared" si="6"/>
        <v>0</v>
      </c>
      <c r="AJ19" s="152"/>
      <c r="AK19" s="152"/>
      <c r="AL19" s="152"/>
      <c r="AM19" s="151"/>
      <c r="AN19" s="568">
        <f t="shared" si="7"/>
        <v>0</v>
      </c>
      <c r="AO19" s="152"/>
      <c r="AP19" s="152"/>
      <c r="AQ19" s="152"/>
      <c r="AR19" s="151"/>
      <c r="AS19" s="568">
        <f t="shared" si="8"/>
        <v>0</v>
      </c>
      <c r="AT19" s="152"/>
      <c r="AU19" s="152"/>
      <c r="AV19" s="152"/>
      <c r="AW19" s="151"/>
      <c r="AX19" s="568">
        <f t="shared" si="9"/>
        <v>0</v>
      </c>
      <c r="AY19" s="152"/>
      <c r="AZ19" s="152"/>
      <c r="BA19" s="152"/>
      <c r="BB19" s="151"/>
      <c r="BC19" s="568">
        <f t="shared" si="10"/>
        <v>0</v>
      </c>
      <c r="BD19" s="152"/>
      <c r="BE19" s="152"/>
      <c r="BF19" s="152"/>
      <c r="BG19" s="149"/>
      <c r="BH19" s="568">
        <f t="shared" si="11"/>
        <v>0</v>
      </c>
      <c r="BI19" s="152"/>
      <c r="BJ19" s="152"/>
      <c r="BK19" s="152"/>
      <c r="BL19" s="149"/>
    </row>
    <row r="20" spans="1:86" ht="15.95" customHeight="1" x14ac:dyDescent="0.2">
      <c r="A20" s="178" t="s">
        <v>219</v>
      </c>
      <c r="B20" s="145" t="s">
        <v>229</v>
      </c>
      <c r="C20" s="146"/>
      <c r="D20" s="147"/>
      <c r="E20" s="147"/>
      <c r="F20" s="148"/>
      <c r="G20" s="149"/>
      <c r="H20" s="150"/>
      <c r="I20" s="483">
        <f t="shared" si="0"/>
        <v>0</v>
      </c>
      <c r="J20" s="484">
        <f>IF(Т_РВО="Перший бакалаврський",IF(Т_ФН="денна",O20*$S$2+T20*$X$2+Y20*$AC$2+AD20*$AH$2+AI20*$AM$2+AN20*$AR$2+AS20*$AW$2+AX20*$BB$2+BC20*$BG$2+BH20*$BL$2,O20+T20+Y20+AD20+AI20+AN20+AS20+AX20+BC20+BH20),IF(Т_ФН="денна",O20*$S$2+T20*$X$2+Y20*$AC$2,O20+T20+Y20))</f>
        <v>0</v>
      </c>
      <c r="K20" s="484">
        <f>IF(Т_РВО="Перший бакалаврський",IF(Т_ФН="денна",P20*$S$2+U20*$X$2+Z20*$AC$2+AE20*$AH$2+AJ20*$AM$2+AO20*$AR$2+AT20*$AW$2+AY20*$BB$2+BD20*$BG$2+BI20*$BL$2,P20+U20+Z20+AE20+AJ20+AO20+AT20+AY20+BD20+BI20),IF(Т_ФН="денна",P20*$S$2+U20*$X$2+Z20*$AC$2,P20+U20+Z20))</f>
        <v>0</v>
      </c>
      <c r="L20" s="484">
        <f>IF(Т_РВО="Перший бакалаврський",IF(Т_ФН="денна",Q20*$S$2+V20*$X$2+AA20*$AC$2+AF20*$AH$2+AK20*$AM$2+AP20*$AR$2+AU20*$AW$2+AZ20*$BB$2+BE20*$BG$2+BJ20*$BL$2,Q20+V20+AA20+AF20+AK20+AP20+AU20+AZ20+BE20+BJ20),IF(Т_ФН="денна",Q20*$S$2+V20*$X$2+AA20*$AC$2,Q20+V20+AA20))</f>
        <v>0</v>
      </c>
      <c r="M20" s="484">
        <f>IF(Т_РВО="Перший бакалаврський",IF(Т_ФН="денна",R20*$S$2+W20*$X$2+AB20*$AC$2+AG20*$AH$2+AL20*$AM$2+AQ20*$AR$2+AV20*$AW$2+BA20*$BB$2+BF20*$BG$2+BK20*$BL$2,R20+W20+AB20+AG20+AL20+AQ20+AV20+BA20+BF20+BK20),IF(Т_ФН="денна",R20*$S$2+W20*$X$2+AB20*$AC$2,R20+W20+AB20))</f>
        <v>0</v>
      </c>
      <c r="N20" s="488">
        <f t="shared" si="1"/>
        <v>0</v>
      </c>
      <c r="O20" s="567">
        <f t="shared" si="2"/>
        <v>0</v>
      </c>
      <c r="P20" s="152"/>
      <c r="Q20" s="152"/>
      <c r="R20" s="152"/>
      <c r="S20" s="151"/>
      <c r="T20" s="568">
        <f t="shared" si="3"/>
        <v>0</v>
      </c>
      <c r="U20" s="152"/>
      <c r="V20" s="152"/>
      <c r="W20" s="152"/>
      <c r="X20" s="151"/>
      <c r="Y20" s="568">
        <f t="shared" si="4"/>
        <v>0</v>
      </c>
      <c r="Z20" s="152"/>
      <c r="AA20" s="152"/>
      <c r="AB20" s="152"/>
      <c r="AC20" s="151"/>
      <c r="AD20" s="568">
        <f t="shared" si="5"/>
        <v>0</v>
      </c>
      <c r="AE20" s="152"/>
      <c r="AF20" s="152"/>
      <c r="AG20" s="152"/>
      <c r="AH20" s="151"/>
      <c r="AI20" s="568">
        <f t="shared" si="6"/>
        <v>0</v>
      </c>
      <c r="AJ20" s="152"/>
      <c r="AK20" s="152"/>
      <c r="AL20" s="152"/>
      <c r="AM20" s="151"/>
      <c r="AN20" s="568">
        <f t="shared" si="7"/>
        <v>0</v>
      </c>
      <c r="AO20" s="152"/>
      <c r="AP20" s="152"/>
      <c r="AQ20" s="152"/>
      <c r="AR20" s="151"/>
      <c r="AS20" s="568">
        <f t="shared" si="8"/>
        <v>0</v>
      </c>
      <c r="AT20" s="152"/>
      <c r="AU20" s="152"/>
      <c r="AV20" s="152"/>
      <c r="AW20" s="151"/>
      <c r="AX20" s="568">
        <f t="shared" si="9"/>
        <v>0</v>
      </c>
      <c r="AY20" s="152"/>
      <c r="AZ20" s="152"/>
      <c r="BA20" s="152"/>
      <c r="BB20" s="151"/>
      <c r="BC20" s="568">
        <f t="shared" si="10"/>
        <v>0</v>
      </c>
      <c r="BD20" s="152"/>
      <c r="BE20" s="152"/>
      <c r="BF20" s="152"/>
      <c r="BG20" s="149"/>
      <c r="BH20" s="568">
        <f t="shared" si="11"/>
        <v>0</v>
      </c>
      <c r="BI20" s="152"/>
      <c r="BJ20" s="152"/>
      <c r="BK20" s="152"/>
      <c r="BL20" s="149"/>
    </row>
    <row r="21" spans="1:86" ht="15.95" customHeight="1" x14ac:dyDescent="0.2">
      <c r="A21" s="178" t="s">
        <v>220</v>
      </c>
      <c r="B21" s="145" t="s">
        <v>230</v>
      </c>
      <c r="C21" s="146"/>
      <c r="D21" s="147"/>
      <c r="E21" s="147"/>
      <c r="F21" s="148"/>
      <c r="G21" s="149"/>
      <c r="H21" s="150"/>
      <c r="I21" s="483">
        <f t="shared" si="0"/>
        <v>0</v>
      </c>
      <c r="J21" s="484">
        <f>IF(Т_РВО="Перший бакалаврський",IF(Т_ФН="денна",O21*$S$2+T21*$X$2+Y21*$AC$2+AD21*$AH$2+AI21*$AM$2+AN21*$AR$2+AS21*$AW$2+AX21*$BB$2+BC21*$BG$2+BH21*$BL$2,O21+T21+Y21+AD21+AI21+AN21+AS21+AX21+BC21+BH21),IF(Т_ФН="денна",O21*$S$2+T21*$X$2+Y21*$AC$2,O21+T21+Y21))</f>
        <v>0</v>
      </c>
      <c r="K21" s="484">
        <f>IF(Т_РВО="Перший бакалаврський",IF(Т_ФН="денна",P21*$S$2+U21*$X$2+Z21*$AC$2+AE21*$AH$2+AJ21*$AM$2+AO21*$AR$2+AT21*$AW$2+AY21*$BB$2+BD21*$BG$2+BI21*$BL$2,P21+U21+Z21+AE21+AJ21+AO21+AT21+AY21+BD21+BI21),IF(Т_ФН="денна",P21*$S$2+U21*$X$2+Z21*$AC$2,P21+U21+Z21))</f>
        <v>0</v>
      </c>
      <c r="L21" s="484">
        <f>IF(Т_РВО="Перший бакалаврський",IF(Т_ФН="денна",Q21*$S$2+V21*$X$2+AA21*$AC$2+AF21*$AH$2+AK21*$AM$2+AP21*$AR$2+AU21*$AW$2+AZ21*$BB$2+BE21*$BG$2+BJ21*$BL$2,Q21+V21+AA21+AF21+AK21+AP21+AU21+AZ21+BE21+BJ21),IF(Т_ФН="денна",Q21*$S$2+V21*$X$2+AA21*$AC$2,Q21+V21+AA21))</f>
        <v>0</v>
      </c>
      <c r="M21" s="484">
        <f>IF(Т_РВО="Перший бакалаврський",IF(Т_ФН="денна",R21*$S$2+W21*$X$2+AB21*$AC$2+AG21*$AH$2+AL21*$AM$2+AQ21*$AR$2+AV21*$AW$2+BA21*$BB$2+BF21*$BG$2+BK21*$BL$2,R21+W21+AB21+AG21+AL21+AQ21+AV21+BA21+BF21+BK21),IF(Т_ФН="денна",R21*$S$2+W21*$X$2+AB21*$AC$2,R21+W21+AB21))</f>
        <v>0</v>
      </c>
      <c r="N21" s="488">
        <f t="shared" si="1"/>
        <v>0</v>
      </c>
      <c r="O21" s="567">
        <f t="shared" si="2"/>
        <v>0</v>
      </c>
      <c r="P21" s="152"/>
      <c r="Q21" s="152"/>
      <c r="R21" s="152"/>
      <c r="S21" s="151"/>
      <c r="T21" s="568">
        <f t="shared" si="3"/>
        <v>0</v>
      </c>
      <c r="U21" s="152"/>
      <c r="V21" s="152"/>
      <c r="W21" s="152"/>
      <c r="X21" s="151"/>
      <c r="Y21" s="568">
        <f t="shared" si="4"/>
        <v>0</v>
      </c>
      <c r="Z21" s="152"/>
      <c r="AA21" s="152"/>
      <c r="AB21" s="152"/>
      <c r="AC21" s="151"/>
      <c r="AD21" s="568">
        <f t="shared" si="5"/>
        <v>0</v>
      </c>
      <c r="AE21" s="152"/>
      <c r="AF21" s="152"/>
      <c r="AG21" s="152"/>
      <c r="AH21" s="151"/>
      <c r="AI21" s="568">
        <f t="shared" si="6"/>
        <v>0</v>
      </c>
      <c r="AJ21" s="152"/>
      <c r="AK21" s="152"/>
      <c r="AL21" s="152"/>
      <c r="AM21" s="151"/>
      <c r="AN21" s="568">
        <f t="shared" si="7"/>
        <v>0</v>
      </c>
      <c r="AO21" s="152"/>
      <c r="AP21" s="152"/>
      <c r="AQ21" s="152"/>
      <c r="AR21" s="151"/>
      <c r="AS21" s="568">
        <f t="shared" si="8"/>
        <v>0</v>
      </c>
      <c r="AT21" s="152"/>
      <c r="AU21" s="152"/>
      <c r="AV21" s="152"/>
      <c r="AW21" s="151"/>
      <c r="AX21" s="568">
        <f t="shared" si="9"/>
        <v>0</v>
      </c>
      <c r="AY21" s="152"/>
      <c r="AZ21" s="152"/>
      <c r="BA21" s="152"/>
      <c r="BB21" s="151"/>
      <c r="BC21" s="568">
        <f t="shared" si="10"/>
        <v>0</v>
      </c>
      <c r="BD21" s="152"/>
      <c r="BE21" s="152"/>
      <c r="BF21" s="152"/>
      <c r="BG21" s="149"/>
      <c r="BH21" s="568">
        <f t="shared" si="11"/>
        <v>0</v>
      </c>
      <c r="BI21" s="152"/>
      <c r="BJ21" s="152"/>
      <c r="BK21" s="152"/>
      <c r="BL21" s="149"/>
    </row>
    <row r="22" spans="1:86" ht="15.95" customHeight="1" x14ac:dyDescent="0.2">
      <c r="A22" s="178" t="s">
        <v>221</v>
      </c>
      <c r="B22" s="145" t="s">
        <v>231</v>
      </c>
      <c r="C22" s="146"/>
      <c r="D22" s="147"/>
      <c r="E22" s="147"/>
      <c r="F22" s="148"/>
      <c r="G22" s="149"/>
      <c r="H22" s="150"/>
      <c r="I22" s="483">
        <f t="shared" si="0"/>
        <v>0</v>
      </c>
      <c r="J22" s="484">
        <f>IF(Т_РВО="Перший бакалаврський",IF(Т_ФН="денна",O22*$S$2+T22*$X$2+Y22*$AC$2+AD22*$AH$2+AI22*$AM$2+AN22*$AR$2+AS22*$AW$2+AX22*$BB$2+BC22*$BG$2+BH22*$BL$2,O22+T22+Y22+AD22+AI22+AN22+AS22+AX22+BC22+BH22),IF(Т_ФН="денна",O22*$S$2+T22*$X$2+Y22*$AC$2,O22+T22+Y22))</f>
        <v>0</v>
      </c>
      <c r="K22" s="484">
        <f>IF(Т_РВО="Перший бакалаврський",IF(Т_ФН="денна",P22*$S$2+U22*$X$2+Z22*$AC$2+AE22*$AH$2+AJ22*$AM$2+AO22*$AR$2+AT22*$AW$2+AY22*$BB$2+BD22*$BG$2+BI22*$BL$2,P22+U22+Z22+AE22+AJ22+AO22+AT22+AY22+BD22+BI22),IF(Т_ФН="денна",P22*$S$2+U22*$X$2+Z22*$AC$2,P22+U22+Z22))</f>
        <v>0</v>
      </c>
      <c r="L22" s="484">
        <f>IF(Т_РВО="Перший бакалаврський",IF(Т_ФН="денна",Q22*$S$2+V22*$X$2+AA22*$AC$2+AF22*$AH$2+AK22*$AM$2+AP22*$AR$2+AU22*$AW$2+AZ22*$BB$2+BE22*$BG$2+BJ22*$BL$2,Q22+V22+AA22+AF22+AK22+AP22+AU22+AZ22+BE22+BJ22),IF(Т_ФН="денна",Q22*$S$2+V22*$X$2+AA22*$AC$2,Q22+V22+AA22))</f>
        <v>0</v>
      </c>
      <c r="M22" s="484">
        <f>IF(Т_РВО="Перший бакалаврський",IF(Т_ФН="денна",R22*$S$2+W22*$X$2+AB22*$AC$2+AG22*$AH$2+AL22*$AM$2+AQ22*$AR$2+AV22*$AW$2+BA22*$BB$2+BF22*$BG$2+BK22*$BL$2,R22+W22+AB22+AG22+AL22+AQ22+AV22+BA22+BF22+BK22),IF(Т_ФН="денна",R22*$S$2+W22*$X$2+AB22*$AC$2,R22+W22+AB22))</f>
        <v>0</v>
      </c>
      <c r="N22" s="488">
        <f t="shared" si="1"/>
        <v>0</v>
      </c>
      <c r="O22" s="567">
        <f t="shared" si="2"/>
        <v>0</v>
      </c>
      <c r="P22" s="152"/>
      <c r="Q22" s="152"/>
      <c r="R22" s="152"/>
      <c r="S22" s="151"/>
      <c r="T22" s="568">
        <f t="shared" si="3"/>
        <v>0</v>
      </c>
      <c r="U22" s="152"/>
      <c r="V22" s="152"/>
      <c r="W22" s="152"/>
      <c r="X22" s="151"/>
      <c r="Y22" s="568">
        <f t="shared" si="4"/>
        <v>0</v>
      </c>
      <c r="Z22" s="152"/>
      <c r="AA22" s="152"/>
      <c r="AB22" s="152"/>
      <c r="AC22" s="151"/>
      <c r="AD22" s="568">
        <f t="shared" si="5"/>
        <v>0</v>
      </c>
      <c r="AE22" s="152"/>
      <c r="AF22" s="152"/>
      <c r="AG22" s="152"/>
      <c r="AH22" s="151"/>
      <c r="AI22" s="568">
        <f t="shared" si="6"/>
        <v>0</v>
      </c>
      <c r="AJ22" s="152"/>
      <c r="AK22" s="152"/>
      <c r="AL22" s="152"/>
      <c r="AM22" s="151"/>
      <c r="AN22" s="568">
        <f t="shared" si="7"/>
        <v>0</v>
      </c>
      <c r="AO22" s="152"/>
      <c r="AP22" s="152"/>
      <c r="AQ22" s="152"/>
      <c r="AR22" s="151"/>
      <c r="AS22" s="568">
        <f t="shared" si="8"/>
        <v>0</v>
      </c>
      <c r="AT22" s="152"/>
      <c r="AU22" s="152"/>
      <c r="AV22" s="152"/>
      <c r="AW22" s="151"/>
      <c r="AX22" s="568">
        <f t="shared" si="9"/>
        <v>0</v>
      </c>
      <c r="AY22" s="152"/>
      <c r="AZ22" s="152"/>
      <c r="BA22" s="152"/>
      <c r="BB22" s="151"/>
      <c r="BC22" s="568">
        <f t="shared" si="10"/>
        <v>0</v>
      </c>
      <c r="BD22" s="152"/>
      <c r="BE22" s="152"/>
      <c r="BF22" s="152"/>
      <c r="BG22" s="149"/>
      <c r="BH22" s="568">
        <f t="shared" si="11"/>
        <v>0</v>
      </c>
      <c r="BI22" s="152"/>
      <c r="BJ22" s="152"/>
      <c r="BK22" s="152"/>
      <c r="BL22" s="149"/>
    </row>
    <row r="23" spans="1:86" ht="15.95" customHeight="1" x14ac:dyDescent="0.2">
      <c r="A23" s="178" t="s">
        <v>222</v>
      </c>
      <c r="B23" s="145" t="s">
        <v>232</v>
      </c>
      <c r="C23" s="146"/>
      <c r="D23" s="147"/>
      <c r="E23" s="147"/>
      <c r="F23" s="148"/>
      <c r="G23" s="149"/>
      <c r="H23" s="150"/>
      <c r="I23" s="483">
        <f t="shared" si="0"/>
        <v>0</v>
      </c>
      <c r="J23" s="484">
        <f>IF(Т_РВО="Перший бакалаврський",IF(Т_ФН="денна",O23*$S$2+T23*$X$2+Y23*$AC$2+AD23*$AH$2+AI23*$AM$2+AN23*$AR$2+AS23*$AW$2+AX23*$BB$2+BC23*$BG$2+BH23*$BL$2,O23+T23+Y23+AD23+AI23+AN23+AS23+AX23+BC23+BH23),IF(Т_ФН="денна",O23*$S$2+T23*$X$2+Y23*$AC$2,O23+T23+Y23))</f>
        <v>0</v>
      </c>
      <c r="K23" s="484">
        <f>IF(Т_РВО="Перший бакалаврський",IF(Т_ФН="денна",P23*$S$2+U23*$X$2+Z23*$AC$2+AE23*$AH$2+AJ23*$AM$2+AO23*$AR$2+AT23*$AW$2+AY23*$BB$2+BD23*$BG$2+BI23*$BL$2,P23+U23+Z23+AE23+AJ23+AO23+AT23+AY23+BD23+BI23),IF(Т_ФН="денна",P23*$S$2+U23*$X$2+Z23*$AC$2,P23+U23+Z23))</f>
        <v>0</v>
      </c>
      <c r="L23" s="484">
        <f>IF(Т_РВО="Перший бакалаврський",IF(Т_ФН="денна",Q23*$S$2+V23*$X$2+AA23*$AC$2+AF23*$AH$2+AK23*$AM$2+AP23*$AR$2+AU23*$AW$2+AZ23*$BB$2+BE23*$BG$2+BJ23*$BL$2,Q23+V23+AA23+AF23+AK23+AP23+AU23+AZ23+BE23+BJ23),IF(Т_ФН="денна",Q23*$S$2+V23*$X$2+AA23*$AC$2,Q23+V23+AA23))</f>
        <v>0</v>
      </c>
      <c r="M23" s="484">
        <f>IF(Т_РВО="Перший бакалаврський",IF(Т_ФН="денна",R23*$S$2+W23*$X$2+AB23*$AC$2+AG23*$AH$2+AL23*$AM$2+AQ23*$AR$2+AV23*$AW$2+BA23*$BB$2+BF23*$BG$2+BK23*$BL$2,R23+W23+AB23+AG23+AL23+AQ23+AV23+BA23+BF23+BK23),IF(Т_ФН="денна",R23*$S$2+W23*$X$2+AB23*$AC$2,R23+W23+AB23))</f>
        <v>0</v>
      </c>
      <c r="N23" s="488">
        <f t="shared" ref="N23:N24" si="12">I23-J23</f>
        <v>0</v>
      </c>
      <c r="O23" s="567">
        <f t="shared" si="2"/>
        <v>0</v>
      </c>
      <c r="P23" s="152"/>
      <c r="Q23" s="152"/>
      <c r="R23" s="152"/>
      <c r="S23" s="151"/>
      <c r="T23" s="568">
        <f t="shared" si="3"/>
        <v>0</v>
      </c>
      <c r="U23" s="152"/>
      <c r="V23" s="152"/>
      <c r="W23" s="152"/>
      <c r="X23" s="151"/>
      <c r="Y23" s="568">
        <f t="shared" si="4"/>
        <v>0</v>
      </c>
      <c r="Z23" s="152"/>
      <c r="AA23" s="152"/>
      <c r="AB23" s="152"/>
      <c r="AC23" s="151"/>
      <c r="AD23" s="568">
        <f t="shared" si="5"/>
        <v>0</v>
      </c>
      <c r="AE23" s="152"/>
      <c r="AF23" s="152"/>
      <c r="AG23" s="152"/>
      <c r="AH23" s="151"/>
      <c r="AI23" s="568">
        <f t="shared" si="6"/>
        <v>0</v>
      </c>
      <c r="AJ23" s="152"/>
      <c r="AK23" s="152"/>
      <c r="AL23" s="152"/>
      <c r="AM23" s="151"/>
      <c r="AN23" s="568">
        <f t="shared" si="7"/>
        <v>0</v>
      </c>
      <c r="AO23" s="152"/>
      <c r="AP23" s="152"/>
      <c r="AQ23" s="152"/>
      <c r="AR23" s="151"/>
      <c r="AS23" s="568">
        <f t="shared" si="8"/>
        <v>0</v>
      </c>
      <c r="AT23" s="152"/>
      <c r="AU23" s="152"/>
      <c r="AV23" s="152"/>
      <c r="AW23" s="151"/>
      <c r="AX23" s="568">
        <f t="shared" si="9"/>
        <v>0</v>
      </c>
      <c r="AY23" s="152"/>
      <c r="AZ23" s="152"/>
      <c r="BA23" s="152"/>
      <c r="BB23" s="151"/>
      <c r="BC23" s="568">
        <f t="shared" si="10"/>
        <v>0</v>
      </c>
      <c r="BD23" s="152"/>
      <c r="BE23" s="152"/>
      <c r="BF23" s="152"/>
      <c r="BG23" s="149"/>
      <c r="BH23" s="568">
        <f t="shared" si="11"/>
        <v>0</v>
      </c>
      <c r="BI23" s="152"/>
      <c r="BJ23" s="152"/>
      <c r="BK23" s="152"/>
      <c r="BL23" s="149"/>
    </row>
    <row r="24" spans="1:86" ht="15.95" customHeight="1" x14ac:dyDescent="0.2">
      <c r="A24" s="179"/>
      <c r="B24" s="153"/>
      <c r="C24" s="154"/>
      <c r="D24" s="155"/>
      <c r="E24" s="155"/>
      <c r="F24" s="156"/>
      <c r="G24" s="157"/>
      <c r="H24" s="158"/>
      <c r="I24" s="485">
        <f t="shared" ref="I24" si="13">H24*30</f>
        <v>0</v>
      </c>
      <c r="J24" s="484">
        <f>IF(Т_РВО="Перший бакалаврський",IF(Т_ФН="денна",O24*$S$2+T24*$X$2+Y24*$AC$2+AD24*$AH$2+AI24*$AM$2+AN24*$AR$2+AS24*$AW$2+AX24*$BB$2+BC24*$BG$2+BH24*$BL$2,O24+T24+Y24+AD24+AI24+AN24+AS24+AX24+BC24+BH24),IF(Т_ФН="денна",O24*$S$2+T24*$X$2+Y24*$AC$2,O24+T24+Y24))</f>
        <v>0</v>
      </c>
      <c r="K24" s="484">
        <f>IF(Т_РВО="Перший бакалаврський",IF(Т_ФН="денна",P24*$S$2+U24*$X$2+Z24*$AC$2+AE24*$AH$2+AJ24*$AM$2+AO24*$AR$2+AT24*$AW$2+AY24*$BB$2+BD24*$BG$2+BI24*$BL$2,P24+U24+Z24+AE24+AJ24+AO24+AT24+AY24+BD24+BI24),IF(Т_ФН="денна",P24*$S$2+U24*$X$2+Z24*$AC$2,P24+U24+Z24))</f>
        <v>0</v>
      </c>
      <c r="L24" s="484">
        <f>IF(Т_РВО="Перший бакалаврський",IF(Т_ФН="денна",Q24*$S$2+V24*$X$2+AA24*$AC$2+AF24*$AH$2+AK24*$AM$2+AP24*$AR$2+AU24*$AW$2+AZ24*$BB$2+BE24*$BG$2+BJ24*$BL$2,Q24+V24+AA24+AF24+AK24+AP24+AU24+AZ24+BE24+BJ24),IF(Т_ФН="денна",Q24*$S$2+V24*$X$2+AA24*$AC$2,Q24+V24+AA24))</f>
        <v>0</v>
      </c>
      <c r="M24" s="484">
        <f>IF(Т_РВО="Перший бакалаврський",IF(Т_ФН="денна",R24*$S$2+W24*$X$2+AB24*$AC$2+AG24*$AH$2+AL24*$AM$2+AQ24*$AR$2+AV24*$AW$2+BA24*$BB$2+BF24*$BG$2+BK24*$BL$2,R24+W24+AB24+AG24+AL24+AQ24+AV24+BA24+BF24+BK24),IF(Т_ФН="денна",R24*$S$2+W24*$X$2+AB24*$AC$2,R24+W24+AB24))</f>
        <v>0</v>
      </c>
      <c r="N24" s="489">
        <f t="shared" si="12"/>
        <v>0</v>
      </c>
      <c r="O24" s="567">
        <f t="shared" si="2"/>
        <v>0</v>
      </c>
      <c r="P24" s="544"/>
      <c r="Q24" s="544"/>
      <c r="R24" s="544"/>
      <c r="S24" s="159"/>
      <c r="T24" s="568">
        <f t="shared" si="3"/>
        <v>0</v>
      </c>
      <c r="U24" s="544"/>
      <c r="V24" s="544"/>
      <c r="W24" s="544"/>
      <c r="X24" s="159"/>
      <c r="Y24" s="568">
        <f t="shared" si="4"/>
        <v>0</v>
      </c>
      <c r="Z24" s="544"/>
      <c r="AA24" s="544"/>
      <c r="AB24" s="544"/>
      <c r="AC24" s="159"/>
      <c r="AD24" s="568">
        <f t="shared" si="5"/>
        <v>0</v>
      </c>
      <c r="AE24" s="544"/>
      <c r="AF24" s="544"/>
      <c r="AG24" s="544"/>
      <c r="AH24" s="159"/>
      <c r="AI24" s="568">
        <f t="shared" si="6"/>
        <v>0</v>
      </c>
      <c r="AJ24" s="544"/>
      <c r="AK24" s="544"/>
      <c r="AL24" s="544"/>
      <c r="AM24" s="159"/>
      <c r="AN24" s="568">
        <f t="shared" si="7"/>
        <v>0</v>
      </c>
      <c r="AO24" s="544"/>
      <c r="AP24" s="544"/>
      <c r="AQ24" s="544"/>
      <c r="AR24" s="159"/>
      <c r="AS24" s="568">
        <f t="shared" si="8"/>
        <v>0</v>
      </c>
      <c r="AT24" s="544"/>
      <c r="AU24" s="544"/>
      <c r="AV24" s="544"/>
      <c r="AW24" s="159"/>
      <c r="AX24" s="568">
        <f t="shared" si="9"/>
        <v>0</v>
      </c>
      <c r="AY24" s="544"/>
      <c r="AZ24" s="544"/>
      <c r="BA24" s="544"/>
      <c r="BB24" s="159"/>
      <c r="BC24" s="568">
        <f t="shared" si="10"/>
        <v>0</v>
      </c>
      <c r="BD24" s="544"/>
      <c r="BE24" s="544"/>
      <c r="BF24" s="544"/>
      <c r="BG24" s="157"/>
      <c r="BH24" s="568">
        <f t="shared" si="11"/>
        <v>0</v>
      </c>
      <c r="BI24" s="544"/>
      <c r="BJ24" s="544"/>
      <c r="BK24" s="544"/>
      <c r="BL24" s="157"/>
    </row>
    <row r="25" spans="1:86" ht="15.95" customHeight="1" x14ac:dyDescent="0.2">
      <c r="A25" s="521" t="s">
        <v>139</v>
      </c>
      <c r="B25" s="522"/>
      <c r="C25" s="522"/>
      <c r="D25" s="522"/>
      <c r="E25" s="522"/>
      <c r="F25" s="522"/>
      <c r="G25" s="523"/>
      <c r="H25" s="492">
        <f t="shared" ref="H25:BL25" si="14">SUM(H12:H24)</f>
        <v>0</v>
      </c>
      <c r="I25" s="483">
        <f t="shared" si="14"/>
        <v>0</v>
      </c>
      <c r="J25" s="484">
        <f t="shared" si="14"/>
        <v>0</v>
      </c>
      <c r="K25" s="484">
        <f t="shared" si="14"/>
        <v>0</v>
      </c>
      <c r="L25" s="484">
        <f t="shared" si="14"/>
        <v>0</v>
      </c>
      <c r="M25" s="484">
        <f t="shared" si="14"/>
        <v>0</v>
      </c>
      <c r="N25" s="486">
        <f t="shared" si="14"/>
        <v>0</v>
      </c>
      <c r="O25" s="487">
        <f t="shared" si="14"/>
        <v>0</v>
      </c>
      <c r="P25" s="545"/>
      <c r="Q25" s="545"/>
      <c r="R25" s="545"/>
      <c r="S25" s="486">
        <f t="shared" si="14"/>
        <v>0</v>
      </c>
      <c r="T25" s="487">
        <f t="shared" si="14"/>
        <v>0</v>
      </c>
      <c r="U25" s="545"/>
      <c r="V25" s="545"/>
      <c r="W25" s="545"/>
      <c r="X25" s="486">
        <f t="shared" si="14"/>
        <v>0</v>
      </c>
      <c r="Y25" s="487">
        <f t="shared" si="14"/>
        <v>0</v>
      </c>
      <c r="Z25" s="545"/>
      <c r="AA25" s="545"/>
      <c r="AB25" s="545"/>
      <c r="AC25" s="486">
        <f t="shared" si="14"/>
        <v>0</v>
      </c>
      <c r="AD25" s="487">
        <f t="shared" si="14"/>
        <v>0</v>
      </c>
      <c r="AE25" s="545"/>
      <c r="AF25" s="545"/>
      <c r="AG25" s="545"/>
      <c r="AH25" s="486">
        <f t="shared" si="14"/>
        <v>0</v>
      </c>
      <c r="AI25" s="487">
        <f t="shared" si="14"/>
        <v>0</v>
      </c>
      <c r="AJ25" s="545"/>
      <c r="AK25" s="545"/>
      <c r="AL25" s="545"/>
      <c r="AM25" s="486">
        <f t="shared" si="14"/>
        <v>0</v>
      </c>
      <c r="AN25" s="487">
        <f t="shared" si="14"/>
        <v>0</v>
      </c>
      <c r="AO25" s="545"/>
      <c r="AP25" s="545"/>
      <c r="AQ25" s="545"/>
      <c r="AR25" s="486">
        <f t="shared" si="14"/>
        <v>0</v>
      </c>
      <c r="AS25" s="487">
        <f t="shared" si="14"/>
        <v>0</v>
      </c>
      <c r="AT25" s="545"/>
      <c r="AU25" s="545"/>
      <c r="AV25" s="545"/>
      <c r="AW25" s="486">
        <f t="shared" si="14"/>
        <v>0</v>
      </c>
      <c r="AX25" s="487">
        <f t="shared" si="14"/>
        <v>0</v>
      </c>
      <c r="AY25" s="545"/>
      <c r="AZ25" s="545"/>
      <c r="BA25" s="545"/>
      <c r="BB25" s="486">
        <f t="shared" si="14"/>
        <v>0</v>
      </c>
      <c r="BC25" s="487">
        <f t="shared" si="14"/>
        <v>0</v>
      </c>
      <c r="BD25" s="545"/>
      <c r="BE25" s="545"/>
      <c r="BF25" s="545"/>
      <c r="BG25" s="486">
        <f t="shared" si="14"/>
        <v>0</v>
      </c>
      <c r="BH25" s="487">
        <f t="shared" si="14"/>
        <v>0</v>
      </c>
      <c r="BI25" s="545"/>
      <c r="BJ25" s="545"/>
      <c r="BK25" s="545"/>
      <c r="BL25" s="486">
        <f t="shared" si="14"/>
        <v>0</v>
      </c>
    </row>
    <row r="26" spans="1:86" ht="15.95" customHeight="1" x14ac:dyDescent="0.2">
      <c r="A26" s="333" t="s">
        <v>143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5"/>
      <c r="BV26" s="9">
        <v>8</v>
      </c>
      <c r="CE26" s="144">
        <v>7</v>
      </c>
      <c r="CF26" s="9" t="s">
        <v>43</v>
      </c>
      <c r="CH26" s="9" t="str">
        <f>IF(S27+X27+AC27+AH27+AM27+AR27+AW27+BB27=H27," ",S27+X27+AC27+AH27+AM27+AR27+AW27+BB27-H27)</f>
        <v xml:space="preserve"> </v>
      </c>
    </row>
    <row r="27" spans="1:86" ht="15.95" customHeight="1" x14ac:dyDescent="0.2">
      <c r="A27" s="178" t="s">
        <v>114</v>
      </c>
      <c r="B27" s="160" t="s">
        <v>153</v>
      </c>
      <c r="C27" s="146"/>
      <c r="D27" s="147"/>
      <c r="E27" s="148"/>
      <c r="F27" s="148"/>
      <c r="G27" s="149"/>
      <c r="H27" s="150"/>
      <c r="I27" s="483">
        <f>H27*30</f>
        <v>0</v>
      </c>
      <c r="J27" s="484">
        <f>IF(Т_РВО="Перший бакалаврський",IF(Т_ФН="денна",O27*$S$2+T27*$X$2+Y27*$AC$2+AD27*$AH$2+AI27*$AM$2+AN27*$AR$2+AS27*$AW$2+AX27*$BB$2+BC27*$BG$2+BH27*$BL$2,O27+T27+Y27+AD27+AI27+AN27+AS27+AX27+BC27+BH27),IF(Т_ФН="денна",O27*$S$2+T27*$X$2+Y27*$AC$2,O27+T27+Y27))</f>
        <v>0</v>
      </c>
      <c r="K27" s="484">
        <f>IF(Т_РВО="Перший бакалаврський",IF(Т_ФН="денна",P27*$S$2+U27*$X$2+Z27*$AC$2+AE27*$AH$2+AJ27*$AM$2+AO27*$AR$2+AT27*$AW$2+AY27*$BB$2+BD27*$BG$2+BI27*$BL$2,P27+U27+Z27+AE27+AJ27+AO27+AT27+AY27+BD27+BI27),IF(Т_ФН="денна",P27*$S$2+U27*$X$2+Z27*$AC$2,P27+U27+Z27))</f>
        <v>0</v>
      </c>
      <c r="L27" s="484">
        <f>IF(Т_РВО="Перший бакалаврський",IF(Т_ФН="денна",Q27*$S$2+V27*$X$2+AA27*$AC$2+AF27*$AH$2+AK27*$AM$2+AP27*$AR$2+AU27*$AW$2+AZ27*$BB$2+BE27*$BG$2+BJ27*$BL$2,Q27+V27+AA27+AF27+AK27+AP27+AU27+AZ27+BE27+BJ27),IF(Т_ФН="денна",Q27*$S$2+V27*$X$2+AA27*$AC$2,Q27+V27+AA27))</f>
        <v>0</v>
      </c>
      <c r="M27" s="484">
        <f>IF(Т_РВО="Перший бакалаврський",IF(Т_ФН="денна",R27*$S$2+W27*$X$2+AB27*$AC$2+AG27*$AH$2+AL27*$AM$2+AQ27*$AR$2+AV27*$AW$2+BA27*$BB$2+BF27*$BG$2+BK27*$BL$2,R27+W27+AB27+AG27+AL27+AQ27+AV27+BA27+BF27+BK27),IF(Т_ФН="денна",R27*$S$2+W27*$X$2+AB27*$AC$2,R27+W27+AB27))</f>
        <v>0</v>
      </c>
      <c r="N27" s="488">
        <f>I27-J27</f>
        <v>0</v>
      </c>
      <c r="O27" s="567">
        <f>P27+Q27+R27</f>
        <v>0</v>
      </c>
      <c r="P27" s="152"/>
      <c r="Q27" s="152"/>
      <c r="R27" s="152"/>
      <c r="S27" s="151"/>
      <c r="T27" s="567">
        <f>U27+V27+W27</f>
        <v>0</v>
      </c>
      <c r="U27" s="152"/>
      <c r="V27" s="152"/>
      <c r="W27" s="152"/>
      <c r="X27" s="151"/>
      <c r="Y27" s="567">
        <f>Z27+AA27+AB27</f>
        <v>0</v>
      </c>
      <c r="Z27" s="152"/>
      <c r="AA27" s="152"/>
      <c r="AB27" s="152"/>
      <c r="AC27" s="151"/>
      <c r="AD27" s="567">
        <f>AE27+AF27+AG27</f>
        <v>0</v>
      </c>
      <c r="AE27" s="152"/>
      <c r="AF27" s="152"/>
      <c r="AG27" s="152"/>
      <c r="AH27" s="151"/>
      <c r="AI27" s="567">
        <f>AJ27+AK27+AL27</f>
        <v>0</v>
      </c>
      <c r="AJ27" s="152"/>
      <c r="AK27" s="152"/>
      <c r="AL27" s="152"/>
      <c r="AM27" s="151"/>
      <c r="AN27" s="567">
        <f>AO27+AP27+AQ27</f>
        <v>0</v>
      </c>
      <c r="AO27" s="152"/>
      <c r="AP27" s="152"/>
      <c r="AQ27" s="152"/>
      <c r="AR27" s="151"/>
      <c r="AS27" s="567">
        <f>AT27+AU27+AV27</f>
        <v>0</v>
      </c>
      <c r="AT27" s="152"/>
      <c r="AU27" s="152"/>
      <c r="AV27" s="152"/>
      <c r="AW27" s="151"/>
      <c r="AX27" s="567">
        <f>AY27+AZ27+BA27</f>
        <v>0</v>
      </c>
      <c r="AY27" s="152"/>
      <c r="AZ27" s="152"/>
      <c r="BA27" s="152"/>
      <c r="BB27" s="151"/>
      <c r="BC27" s="567">
        <f>BD27+BE27+BF27</f>
        <v>0</v>
      </c>
      <c r="BD27" s="152"/>
      <c r="BE27" s="152"/>
      <c r="BF27" s="152"/>
      <c r="BG27" s="149"/>
      <c r="BH27" s="567">
        <f>BI27+BJ27+BK27</f>
        <v>0</v>
      </c>
      <c r="BI27" s="152"/>
      <c r="BJ27" s="152"/>
      <c r="BK27" s="152"/>
      <c r="BL27" s="149"/>
      <c r="BW27" s="9">
        <v>8</v>
      </c>
      <c r="BX27" s="9">
        <v>16</v>
      </c>
      <c r="CE27" s="144">
        <v>32</v>
      </c>
      <c r="CF27" s="9" t="s">
        <v>44</v>
      </c>
      <c r="CH27" s="9" t="str">
        <f>IF(S28+X28+AC28+AH28+AM28+AR28+AW28+BB28=H28," ",S28+X28+AC28+AH28+AM28+AR28+AW28+BB28-H28)</f>
        <v xml:space="preserve"> </v>
      </c>
    </row>
    <row r="28" spans="1:86" ht="15.95" customHeight="1" x14ac:dyDescent="0.2">
      <c r="A28" s="178" t="s">
        <v>115</v>
      </c>
      <c r="B28" s="160" t="s">
        <v>154</v>
      </c>
      <c r="C28" s="146"/>
      <c r="D28" s="147"/>
      <c r="E28" s="148"/>
      <c r="F28" s="148"/>
      <c r="G28" s="149"/>
      <c r="H28" s="150"/>
      <c r="I28" s="483">
        <f t="shared" ref="I28:I42" si="15">H28*30</f>
        <v>0</v>
      </c>
      <c r="J28" s="484">
        <f>IF(Т_РВО="Перший бакалаврський",IF(Т_ФН="денна",O28*$S$2+T28*$X$2+Y28*$AC$2+AD28*$AH$2+AI28*$AM$2+AN28*$AR$2+AS28*$AW$2+AX28*$BB$2+BC28*$BG$2+BH28*$BL$2,O28+T28+Y28+AD28+AI28+AN28+AS28+AX28+BC28+BH28),IF(Т_ФН="денна",O28*$S$2+T28*$X$2+Y28*$AC$2,O28+T28+Y28))</f>
        <v>0</v>
      </c>
      <c r="K28" s="484">
        <f>IF(Т_РВО="Перший бакалаврський",IF(Т_ФН="денна",P28*$S$2+U28*$X$2+Z28*$AC$2+AE28*$AH$2+AJ28*$AM$2+AO28*$AR$2+AT28*$AW$2+AY28*$BB$2+BD28*$BG$2+BI28*$BL$2,P28+U28+Z28+AE28+AJ28+AO28+AT28+AY28+BD28+BI28),IF(Т_ФН="денна",P28*$S$2+U28*$X$2+Z28*$AC$2,P28+U28+Z28))</f>
        <v>0</v>
      </c>
      <c r="L28" s="484">
        <f>IF(Т_РВО="Перший бакалаврський",IF(Т_ФН="денна",Q28*$S$2+V28*$X$2+AA28*$AC$2+AF28*$AH$2+AK28*$AM$2+AP28*$AR$2+AU28*$AW$2+AZ28*$BB$2+BE28*$BG$2+BJ28*$BL$2,Q28+V28+AA28+AF28+AK28+AP28+AU28+AZ28+BE28+BJ28),IF(Т_ФН="денна",Q28*$S$2+V28*$X$2+AA28*$AC$2,Q28+V28+AA28))</f>
        <v>0</v>
      </c>
      <c r="M28" s="484">
        <f>IF(Т_РВО="Перший бакалаврський",IF(Т_ФН="денна",R28*$S$2+W28*$X$2+AB28*$AC$2+AG28*$AH$2+AL28*$AM$2+AQ28*$AR$2+AV28*$AW$2+BA28*$BB$2+BF28*$BG$2+BK28*$BL$2,R28+W28+AB28+AG28+AL28+AQ28+AV28+BA28+BF28+BK28),IF(Т_ФН="денна",R28*$S$2+W28*$X$2+AB28*$AC$2,R28+W28+AB28))</f>
        <v>0</v>
      </c>
      <c r="N28" s="488">
        <f t="shared" ref="N28:N42" si="16">I28-J28</f>
        <v>0</v>
      </c>
      <c r="O28" s="567">
        <f t="shared" ref="O28:O49" si="17">P28+Q28+R28</f>
        <v>0</v>
      </c>
      <c r="P28" s="152"/>
      <c r="Q28" s="152"/>
      <c r="R28" s="152"/>
      <c r="S28" s="151"/>
      <c r="T28" s="567">
        <f t="shared" ref="T28:T49" si="18">U28+V28+W28</f>
        <v>0</v>
      </c>
      <c r="U28" s="152"/>
      <c r="V28" s="152"/>
      <c r="W28" s="152"/>
      <c r="X28" s="151"/>
      <c r="Y28" s="567">
        <f t="shared" ref="Y28:Y49" si="19">Z28+AA28+AB28</f>
        <v>0</v>
      </c>
      <c r="Z28" s="152"/>
      <c r="AA28" s="152"/>
      <c r="AB28" s="152"/>
      <c r="AC28" s="151"/>
      <c r="AD28" s="567">
        <f t="shared" ref="AD28:AD49" si="20">AE28+AF28+AG28</f>
        <v>0</v>
      </c>
      <c r="AE28" s="152"/>
      <c r="AF28" s="152"/>
      <c r="AG28" s="152"/>
      <c r="AH28" s="151"/>
      <c r="AI28" s="567">
        <f t="shared" ref="AI28:AI49" si="21">AJ28+AK28+AL28</f>
        <v>0</v>
      </c>
      <c r="AJ28" s="152"/>
      <c r="AK28" s="152"/>
      <c r="AL28" s="152"/>
      <c r="AM28" s="151"/>
      <c r="AN28" s="567">
        <f t="shared" ref="AN28:AN49" si="22">AO28+AP28+AQ28</f>
        <v>0</v>
      </c>
      <c r="AO28" s="152"/>
      <c r="AP28" s="152"/>
      <c r="AQ28" s="152"/>
      <c r="AR28" s="151"/>
      <c r="AS28" s="567">
        <f t="shared" ref="AS28:AS49" si="23">AT28+AU28+AV28</f>
        <v>0</v>
      </c>
      <c r="AT28" s="152"/>
      <c r="AU28" s="152"/>
      <c r="AV28" s="152"/>
      <c r="AW28" s="151"/>
      <c r="AX28" s="567">
        <f t="shared" ref="AX28:AX49" si="24">AY28+AZ28+BA28</f>
        <v>0</v>
      </c>
      <c r="AY28" s="152"/>
      <c r="AZ28" s="152"/>
      <c r="BA28" s="152"/>
      <c r="BB28" s="151"/>
      <c r="BC28" s="567">
        <f t="shared" ref="BC28:BC49" si="25">BD28+BE28+BF28</f>
        <v>0</v>
      </c>
      <c r="BD28" s="152"/>
      <c r="BE28" s="152"/>
      <c r="BF28" s="152"/>
      <c r="BG28" s="149"/>
      <c r="BH28" s="567">
        <f t="shared" ref="BH28:BH49" si="26">BI28+BJ28+BK28</f>
        <v>0</v>
      </c>
      <c r="BI28" s="152"/>
      <c r="BJ28" s="152"/>
      <c r="BK28" s="152"/>
      <c r="BL28" s="149"/>
    </row>
    <row r="29" spans="1:86" ht="15.95" customHeight="1" x14ac:dyDescent="0.2">
      <c r="A29" s="178" t="s">
        <v>155</v>
      </c>
      <c r="B29" s="160" t="s">
        <v>156</v>
      </c>
      <c r="C29" s="146"/>
      <c r="D29" s="147"/>
      <c r="E29" s="148"/>
      <c r="F29" s="148"/>
      <c r="G29" s="149"/>
      <c r="H29" s="150"/>
      <c r="I29" s="483">
        <f t="shared" si="15"/>
        <v>0</v>
      </c>
      <c r="J29" s="484">
        <f>IF(Т_РВО="Перший бакалаврський",IF(Т_ФН="денна",O29*$S$2+T29*$X$2+Y29*$AC$2+AD29*$AH$2+AI29*$AM$2+AN29*$AR$2+AS29*$AW$2+AX29*$BB$2+BC29*$BG$2+BH29*$BL$2,O29+T29+Y29+AD29+AI29+AN29+AS29+AX29+BC29+BH29),IF(Т_ФН="денна",O29*$S$2+T29*$X$2+Y29*$AC$2,O29+T29+Y29))</f>
        <v>0</v>
      </c>
      <c r="K29" s="484">
        <f>IF(Т_РВО="Перший бакалаврський",IF(Т_ФН="денна",P29*$S$2+U29*$X$2+Z29*$AC$2+AE29*$AH$2+AJ29*$AM$2+AO29*$AR$2+AT29*$AW$2+AY29*$BB$2+BD29*$BG$2+BI29*$BL$2,P29+U29+Z29+AE29+AJ29+AO29+AT29+AY29+BD29+BI29),IF(Т_ФН="денна",P29*$S$2+U29*$X$2+Z29*$AC$2,P29+U29+Z29))</f>
        <v>0</v>
      </c>
      <c r="L29" s="484">
        <f>IF(Т_РВО="Перший бакалаврський",IF(Т_ФН="денна",Q29*$S$2+V29*$X$2+AA29*$AC$2+AF29*$AH$2+AK29*$AM$2+AP29*$AR$2+AU29*$AW$2+AZ29*$BB$2+BE29*$BG$2+BJ29*$BL$2,Q29+V29+AA29+AF29+AK29+AP29+AU29+AZ29+BE29+BJ29),IF(Т_ФН="денна",Q29*$S$2+V29*$X$2+AA29*$AC$2,Q29+V29+AA29))</f>
        <v>0</v>
      </c>
      <c r="M29" s="484">
        <f>IF(Т_РВО="Перший бакалаврський",IF(Т_ФН="денна",R29*$S$2+W29*$X$2+AB29*$AC$2+AG29*$AH$2+AL29*$AM$2+AQ29*$AR$2+AV29*$AW$2+BA29*$BB$2+BF29*$BG$2+BK29*$BL$2,R29+W29+AB29+AG29+AL29+AQ29+AV29+BA29+BF29+BK29),IF(Т_ФН="денна",R29*$S$2+W29*$X$2+AB29*$AC$2,R29+W29+AB29))</f>
        <v>0</v>
      </c>
      <c r="N29" s="488">
        <f t="shared" si="16"/>
        <v>0</v>
      </c>
      <c r="O29" s="567">
        <f t="shared" si="17"/>
        <v>0</v>
      </c>
      <c r="P29" s="152"/>
      <c r="Q29" s="152"/>
      <c r="R29" s="152"/>
      <c r="S29" s="151"/>
      <c r="T29" s="567">
        <f t="shared" si="18"/>
        <v>0</v>
      </c>
      <c r="U29" s="152"/>
      <c r="V29" s="152"/>
      <c r="W29" s="152"/>
      <c r="X29" s="151"/>
      <c r="Y29" s="567">
        <f t="shared" si="19"/>
        <v>0</v>
      </c>
      <c r="Z29" s="152"/>
      <c r="AA29" s="152"/>
      <c r="AB29" s="152"/>
      <c r="AC29" s="151"/>
      <c r="AD29" s="567">
        <f t="shared" si="20"/>
        <v>0</v>
      </c>
      <c r="AE29" s="152"/>
      <c r="AF29" s="152"/>
      <c r="AG29" s="152"/>
      <c r="AH29" s="151"/>
      <c r="AI29" s="567">
        <f t="shared" si="21"/>
        <v>0</v>
      </c>
      <c r="AJ29" s="152"/>
      <c r="AK29" s="152"/>
      <c r="AL29" s="152"/>
      <c r="AM29" s="151"/>
      <c r="AN29" s="567">
        <f t="shared" si="22"/>
        <v>0</v>
      </c>
      <c r="AO29" s="152"/>
      <c r="AP29" s="152"/>
      <c r="AQ29" s="152"/>
      <c r="AR29" s="151"/>
      <c r="AS29" s="567">
        <f t="shared" si="23"/>
        <v>0</v>
      </c>
      <c r="AT29" s="152"/>
      <c r="AU29" s="152"/>
      <c r="AV29" s="152"/>
      <c r="AW29" s="151"/>
      <c r="AX29" s="567">
        <f t="shared" si="24"/>
        <v>0</v>
      </c>
      <c r="AY29" s="152"/>
      <c r="AZ29" s="152"/>
      <c r="BA29" s="152"/>
      <c r="BB29" s="151"/>
      <c r="BC29" s="567">
        <f t="shared" si="25"/>
        <v>0</v>
      </c>
      <c r="BD29" s="152"/>
      <c r="BE29" s="152"/>
      <c r="BF29" s="152"/>
      <c r="BG29" s="149"/>
      <c r="BH29" s="567">
        <f t="shared" si="26"/>
        <v>0</v>
      </c>
      <c r="BI29" s="152"/>
      <c r="BJ29" s="152"/>
      <c r="BK29" s="152"/>
      <c r="BL29" s="149"/>
    </row>
    <row r="30" spans="1:86" ht="15.95" customHeight="1" x14ac:dyDescent="0.2">
      <c r="A30" s="178" t="s">
        <v>233</v>
      </c>
      <c r="B30" s="160" t="s">
        <v>242</v>
      </c>
      <c r="C30" s="146"/>
      <c r="D30" s="147"/>
      <c r="E30" s="148"/>
      <c r="F30" s="148"/>
      <c r="G30" s="149"/>
      <c r="H30" s="150"/>
      <c r="I30" s="483">
        <f t="shared" si="15"/>
        <v>0</v>
      </c>
      <c r="J30" s="484">
        <f>IF(Т_РВО="Перший бакалаврський",IF(Т_ФН="денна",O30*$S$2+T30*$X$2+Y30*$AC$2+AD30*$AH$2+AI30*$AM$2+AN30*$AR$2+AS30*$AW$2+AX30*$BB$2+BC30*$BG$2+BH30*$BL$2,O30+T30+Y30+AD30+AI30+AN30+AS30+AX30+BC30+BH30),IF(Т_ФН="денна",O30*$S$2+T30*$X$2+Y30*$AC$2,O30+T30+Y30))</f>
        <v>0</v>
      </c>
      <c r="K30" s="484">
        <f>IF(Т_РВО="Перший бакалаврський",IF(Т_ФН="денна",P30*$S$2+U30*$X$2+Z30*$AC$2+AE30*$AH$2+AJ30*$AM$2+AO30*$AR$2+AT30*$AW$2+AY30*$BB$2+BD30*$BG$2+BI30*$BL$2,P30+U30+Z30+AE30+AJ30+AO30+AT30+AY30+BD30+BI30),IF(Т_ФН="денна",P30*$S$2+U30*$X$2+Z30*$AC$2,P30+U30+Z30))</f>
        <v>0</v>
      </c>
      <c r="L30" s="484">
        <f>IF(Т_РВО="Перший бакалаврський",IF(Т_ФН="денна",Q30*$S$2+V30*$X$2+AA30*$AC$2+AF30*$AH$2+AK30*$AM$2+AP30*$AR$2+AU30*$AW$2+AZ30*$BB$2+BE30*$BG$2+BJ30*$BL$2,Q30+V30+AA30+AF30+AK30+AP30+AU30+AZ30+BE30+BJ30),IF(Т_ФН="денна",Q30*$S$2+V30*$X$2+AA30*$AC$2,Q30+V30+AA30))</f>
        <v>0</v>
      </c>
      <c r="M30" s="484">
        <f>IF(Т_РВО="Перший бакалаврський",IF(Т_ФН="денна",R30*$S$2+W30*$X$2+AB30*$AC$2+AG30*$AH$2+AL30*$AM$2+AQ30*$AR$2+AV30*$AW$2+BA30*$BB$2+BF30*$BG$2+BK30*$BL$2,R30+W30+AB30+AG30+AL30+AQ30+AV30+BA30+BF30+BK30),IF(Т_ФН="денна",R30*$S$2+W30*$X$2+AB30*$AC$2,R30+W30+AB30))</f>
        <v>0</v>
      </c>
      <c r="N30" s="488">
        <f t="shared" si="16"/>
        <v>0</v>
      </c>
      <c r="O30" s="567">
        <f t="shared" si="17"/>
        <v>0</v>
      </c>
      <c r="P30" s="152"/>
      <c r="Q30" s="152"/>
      <c r="R30" s="152"/>
      <c r="S30" s="151"/>
      <c r="T30" s="567">
        <f t="shared" si="18"/>
        <v>0</v>
      </c>
      <c r="U30" s="152"/>
      <c r="V30" s="152"/>
      <c r="W30" s="152"/>
      <c r="X30" s="151"/>
      <c r="Y30" s="567">
        <f t="shared" si="19"/>
        <v>0</v>
      </c>
      <c r="Z30" s="152"/>
      <c r="AA30" s="152"/>
      <c r="AB30" s="152"/>
      <c r="AC30" s="151"/>
      <c r="AD30" s="567">
        <f t="shared" si="20"/>
        <v>0</v>
      </c>
      <c r="AE30" s="152"/>
      <c r="AF30" s="152"/>
      <c r="AG30" s="152"/>
      <c r="AH30" s="151"/>
      <c r="AI30" s="567">
        <f t="shared" si="21"/>
        <v>0</v>
      </c>
      <c r="AJ30" s="152"/>
      <c r="AK30" s="152"/>
      <c r="AL30" s="152"/>
      <c r="AM30" s="151"/>
      <c r="AN30" s="567">
        <f t="shared" si="22"/>
        <v>0</v>
      </c>
      <c r="AO30" s="152"/>
      <c r="AP30" s="152"/>
      <c r="AQ30" s="152"/>
      <c r="AR30" s="151"/>
      <c r="AS30" s="567">
        <f t="shared" si="23"/>
        <v>0</v>
      </c>
      <c r="AT30" s="152"/>
      <c r="AU30" s="152"/>
      <c r="AV30" s="152"/>
      <c r="AW30" s="151"/>
      <c r="AX30" s="567">
        <f t="shared" si="24"/>
        <v>0</v>
      </c>
      <c r="AY30" s="152"/>
      <c r="AZ30" s="152"/>
      <c r="BA30" s="152"/>
      <c r="BB30" s="151"/>
      <c r="BC30" s="567">
        <f t="shared" si="25"/>
        <v>0</v>
      </c>
      <c r="BD30" s="152"/>
      <c r="BE30" s="152"/>
      <c r="BF30" s="152"/>
      <c r="BG30" s="149"/>
      <c r="BH30" s="567">
        <f t="shared" si="26"/>
        <v>0</v>
      </c>
      <c r="BI30" s="152"/>
      <c r="BJ30" s="152"/>
      <c r="BK30" s="152"/>
      <c r="BL30" s="149"/>
    </row>
    <row r="31" spans="1:86" ht="15.95" customHeight="1" x14ac:dyDescent="0.2">
      <c r="A31" s="178" t="s">
        <v>234</v>
      </c>
      <c r="B31" s="160" t="s">
        <v>243</v>
      </c>
      <c r="C31" s="146"/>
      <c r="D31" s="147"/>
      <c r="E31" s="148"/>
      <c r="F31" s="148"/>
      <c r="G31" s="149"/>
      <c r="H31" s="150"/>
      <c r="I31" s="483">
        <f t="shared" si="15"/>
        <v>0</v>
      </c>
      <c r="J31" s="484">
        <f>IF(Т_РВО="Перший бакалаврський",IF(Т_ФН="денна",O31*$S$2+T31*$X$2+Y31*$AC$2+AD31*$AH$2+AI31*$AM$2+AN31*$AR$2+AS31*$AW$2+AX31*$BB$2+BC31*$BG$2+BH31*$BL$2,O31+T31+Y31+AD31+AI31+AN31+AS31+AX31+BC31+BH31),IF(Т_ФН="денна",O31*$S$2+T31*$X$2+Y31*$AC$2,O31+T31+Y31))</f>
        <v>0</v>
      </c>
      <c r="K31" s="484">
        <f>IF(Т_РВО="Перший бакалаврський",IF(Т_ФН="денна",P31*$S$2+U31*$X$2+Z31*$AC$2+AE31*$AH$2+AJ31*$AM$2+AO31*$AR$2+AT31*$AW$2+AY31*$BB$2+BD31*$BG$2+BI31*$BL$2,P31+U31+Z31+AE31+AJ31+AO31+AT31+AY31+BD31+BI31),IF(Т_ФН="денна",P31*$S$2+U31*$X$2+Z31*$AC$2,P31+U31+Z31))</f>
        <v>0</v>
      </c>
      <c r="L31" s="484">
        <f>IF(Т_РВО="Перший бакалаврський",IF(Т_ФН="денна",Q31*$S$2+V31*$X$2+AA31*$AC$2+AF31*$AH$2+AK31*$AM$2+AP31*$AR$2+AU31*$AW$2+AZ31*$BB$2+BE31*$BG$2+BJ31*$BL$2,Q31+V31+AA31+AF31+AK31+AP31+AU31+AZ31+BE31+BJ31),IF(Т_ФН="денна",Q31*$S$2+V31*$X$2+AA31*$AC$2,Q31+V31+AA31))</f>
        <v>0</v>
      </c>
      <c r="M31" s="484">
        <f>IF(Т_РВО="Перший бакалаврський",IF(Т_ФН="денна",R31*$S$2+W31*$X$2+AB31*$AC$2+AG31*$AH$2+AL31*$AM$2+AQ31*$AR$2+AV31*$AW$2+BA31*$BB$2+BF31*$BG$2+BK31*$BL$2,R31+W31+AB31+AG31+AL31+AQ31+AV31+BA31+BF31+BK31),IF(Т_ФН="денна",R31*$S$2+W31*$X$2+AB31*$AC$2,R31+W31+AB31))</f>
        <v>0</v>
      </c>
      <c r="N31" s="488">
        <f t="shared" si="16"/>
        <v>0</v>
      </c>
      <c r="O31" s="567">
        <f t="shared" si="17"/>
        <v>0</v>
      </c>
      <c r="P31" s="152"/>
      <c r="Q31" s="152"/>
      <c r="R31" s="152"/>
      <c r="S31" s="151"/>
      <c r="T31" s="567">
        <f t="shared" si="18"/>
        <v>0</v>
      </c>
      <c r="U31" s="152"/>
      <c r="V31" s="152"/>
      <c r="W31" s="152"/>
      <c r="X31" s="151"/>
      <c r="Y31" s="567">
        <f t="shared" si="19"/>
        <v>0</v>
      </c>
      <c r="Z31" s="152"/>
      <c r="AA31" s="152"/>
      <c r="AB31" s="152"/>
      <c r="AC31" s="151"/>
      <c r="AD31" s="567">
        <f t="shared" si="20"/>
        <v>0</v>
      </c>
      <c r="AE31" s="152"/>
      <c r="AF31" s="152"/>
      <c r="AG31" s="152"/>
      <c r="AH31" s="151"/>
      <c r="AI31" s="567">
        <f t="shared" si="21"/>
        <v>0</v>
      </c>
      <c r="AJ31" s="152"/>
      <c r="AK31" s="152"/>
      <c r="AL31" s="152"/>
      <c r="AM31" s="151"/>
      <c r="AN31" s="567">
        <f t="shared" si="22"/>
        <v>0</v>
      </c>
      <c r="AO31" s="152"/>
      <c r="AP31" s="152"/>
      <c r="AQ31" s="152"/>
      <c r="AR31" s="151"/>
      <c r="AS31" s="567">
        <f t="shared" si="23"/>
        <v>0</v>
      </c>
      <c r="AT31" s="152"/>
      <c r="AU31" s="152"/>
      <c r="AV31" s="152"/>
      <c r="AW31" s="151"/>
      <c r="AX31" s="567">
        <f t="shared" si="24"/>
        <v>0</v>
      </c>
      <c r="AY31" s="152"/>
      <c r="AZ31" s="152"/>
      <c r="BA31" s="152"/>
      <c r="BB31" s="151"/>
      <c r="BC31" s="567">
        <f t="shared" si="25"/>
        <v>0</v>
      </c>
      <c r="BD31" s="152"/>
      <c r="BE31" s="152"/>
      <c r="BF31" s="152"/>
      <c r="BG31" s="149"/>
      <c r="BH31" s="567">
        <f t="shared" si="26"/>
        <v>0</v>
      </c>
      <c r="BI31" s="152"/>
      <c r="BJ31" s="152"/>
      <c r="BK31" s="152"/>
      <c r="BL31" s="149"/>
    </row>
    <row r="32" spans="1:86" ht="15.95" customHeight="1" x14ac:dyDescent="0.2">
      <c r="A32" s="178" t="s">
        <v>235</v>
      </c>
      <c r="B32" s="160" t="s">
        <v>244</v>
      </c>
      <c r="C32" s="146"/>
      <c r="D32" s="147"/>
      <c r="E32" s="148"/>
      <c r="F32" s="148"/>
      <c r="G32" s="149"/>
      <c r="H32" s="150"/>
      <c r="I32" s="483">
        <f t="shared" si="15"/>
        <v>0</v>
      </c>
      <c r="J32" s="484">
        <f>IF(Т_РВО="Перший бакалаврський",IF(Т_ФН="денна",O32*$S$2+T32*$X$2+Y32*$AC$2+AD32*$AH$2+AI32*$AM$2+AN32*$AR$2+AS32*$AW$2+AX32*$BB$2+BC32*$BG$2+BH32*$BL$2,O32+T32+Y32+AD32+AI32+AN32+AS32+AX32+BC32+BH32),IF(Т_ФН="денна",O32*$S$2+T32*$X$2+Y32*$AC$2,O32+T32+Y32))</f>
        <v>0</v>
      </c>
      <c r="K32" s="484">
        <f>IF(Т_РВО="Перший бакалаврський",IF(Т_ФН="денна",P32*$S$2+U32*$X$2+Z32*$AC$2+AE32*$AH$2+AJ32*$AM$2+AO32*$AR$2+AT32*$AW$2+AY32*$BB$2+BD32*$BG$2+BI32*$BL$2,P32+U32+Z32+AE32+AJ32+AO32+AT32+AY32+BD32+BI32),IF(Т_ФН="денна",P32*$S$2+U32*$X$2+Z32*$AC$2,P32+U32+Z32))</f>
        <v>0</v>
      </c>
      <c r="L32" s="484">
        <f>IF(Т_РВО="Перший бакалаврський",IF(Т_ФН="денна",Q32*$S$2+V32*$X$2+AA32*$AC$2+AF32*$AH$2+AK32*$AM$2+AP32*$AR$2+AU32*$AW$2+AZ32*$BB$2+BE32*$BG$2+BJ32*$BL$2,Q32+V32+AA32+AF32+AK32+AP32+AU32+AZ32+BE32+BJ32),IF(Т_ФН="денна",Q32*$S$2+V32*$X$2+AA32*$AC$2,Q32+V32+AA32))</f>
        <v>0</v>
      </c>
      <c r="M32" s="484">
        <f>IF(Т_РВО="Перший бакалаврський",IF(Т_ФН="денна",R32*$S$2+W32*$X$2+AB32*$AC$2+AG32*$AH$2+AL32*$AM$2+AQ32*$AR$2+AV32*$AW$2+BA32*$BB$2+BF32*$BG$2+BK32*$BL$2,R32+W32+AB32+AG32+AL32+AQ32+AV32+BA32+BF32+BK32),IF(Т_ФН="денна",R32*$S$2+W32*$X$2+AB32*$AC$2,R32+W32+AB32))</f>
        <v>0</v>
      </c>
      <c r="N32" s="488">
        <f t="shared" si="16"/>
        <v>0</v>
      </c>
      <c r="O32" s="567">
        <f t="shared" si="17"/>
        <v>0</v>
      </c>
      <c r="P32" s="152"/>
      <c r="Q32" s="152"/>
      <c r="R32" s="152"/>
      <c r="S32" s="151"/>
      <c r="T32" s="567">
        <f t="shared" si="18"/>
        <v>0</v>
      </c>
      <c r="U32" s="152"/>
      <c r="V32" s="152"/>
      <c r="W32" s="152"/>
      <c r="X32" s="151"/>
      <c r="Y32" s="567">
        <f t="shared" si="19"/>
        <v>0</v>
      </c>
      <c r="Z32" s="152"/>
      <c r="AA32" s="152"/>
      <c r="AB32" s="152"/>
      <c r="AC32" s="151"/>
      <c r="AD32" s="567">
        <f t="shared" si="20"/>
        <v>0</v>
      </c>
      <c r="AE32" s="152"/>
      <c r="AF32" s="152"/>
      <c r="AG32" s="152"/>
      <c r="AH32" s="151"/>
      <c r="AI32" s="567">
        <f t="shared" si="21"/>
        <v>0</v>
      </c>
      <c r="AJ32" s="152"/>
      <c r="AK32" s="152"/>
      <c r="AL32" s="152"/>
      <c r="AM32" s="151"/>
      <c r="AN32" s="567">
        <f t="shared" si="22"/>
        <v>0</v>
      </c>
      <c r="AO32" s="152"/>
      <c r="AP32" s="152"/>
      <c r="AQ32" s="152"/>
      <c r="AR32" s="151"/>
      <c r="AS32" s="567">
        <f t="shared" si="23"/>
        <v>0</v>
      </c>
      <c r="AT32" s="152"/>
      <c r="AU32" s="152"/>
      <c r="AV32" s="152"/>
      <c r="AW32" s="151"/>
      <c r="AX32" s="567">
        <f t="shared" si="24"/>
        <v>0</v>
      </c>
      <c r="AY32" s="152"/>
      <c r="AZ32" s="152"/>
      <c r="BA32" s="152"/>
      <c r="BB32" s="151"/>
      <c r="BC32" s="567">
        <f t="shared" si="25"/>
        <v>0</v>
      </c>
      <c r="BD32" s="152"/>
      <c r="BE32" s="152"/>
      <c r="BF32" s="152"/>
      <c r="BG32" s="149"/>
      <c r="BH32" s="567">
        <f t="shared" si="26"/>
        <v>0</v>
      </c>
      <c r="BI32" s="152"/>
      <c r="BJ32" s="152"/>
      <c r="BK32" s="152"/>
      <c r="BL32" s="149"/>
    </row>
    <row r="33" spans="1:64" ht="15.95" customHeight="1" x14ac:dyDescent="0.2">
      <c r="A33" s="178" t="s">
        <v>236</v>
      </c>
      <c r="B33" s="160" t="s">
        <v>245</v>
      </c>
      <c r="C33" s="146"/>
      <c r="D33" s="147"/>
      <c r="E33" s="148"/>
      <c r="F33" s="148"/>
      <c r="G33" s="149"/>
      <c r="H33" s="150"/>
      <c r="I33" s="483">
        <f t="shared" si="15"/>
        <v>0</v>
      </c>
      <c r="J33" s="484">
        <f>IF(Т_РВО="Перший бакалаврський",IF(Т_ФН="денна",O33*$S$2+T33*$X$2+Y33*$AC$2+AD33*$AH$2+AI33*$AM$2+AN33*$AR$2+AS33*$AW$2+AX33*$BB$2+BC33*$BG$2+BH33*$BL$2,O33+T33+Y33+AD33+AI33+AN33+AS33+AX33+BC33+BH33),IF(Т_ФН="денна",O33*$S$2+T33*$X$2+Y33*$AC$2,O33+T33+Y33))</f>
        <v>0</v>
      </c>
      <c r="K33" s="484">
        <f>IF(Т_РВО="Перший бакалаврський",IF(Т_ФН="денна",P33*$S$2+U33*$X$2+Z33*$AC$2+AE33*$AH$2+AJ33*$AM$2+AO33*$AR$2+AT33*$AW$2+AY33*$BB$2+BD33*$BG$2+BI33*$BL$2,P33+U33+Z33+AE33+AJ33+AO33+AT33+AY33+BD33+BI33),IF(Т_ФН="денна",P33*$S$2+U33*$X$2+Z33*$AC$2,P33+U33+Z33))</f>
        <v>0</v>
      </c>
      <c r="L33" s="484">
        <f>IF(Т_РВО="Перший бакалаврський",IF(Т_ФН="денна",Q33*$S$2+V33*$X$2+AA33*$AC$2+AF33*$AH$2+AK33*$AM$2+AP33*$AR$2+AU33*$AW$2+AZ33*$BB$2+BE33*$BG$2+BJ33*$BL$2,Q33+V33+AA33+AF33+AK33+AP33+AU33+AZ33+BE33+BJ33),IF(Т_ФН="денна",Q33*$S$2+V33*$X$2+AA33*$AC$2,Q33+V33+AA33))</f>
        <v>0</v>
      </c>
      <c r="M33" s="484">
        <f>IF(Т_РВО="Перший бакалаврський",IF(Т_ФН="денна",R33*$S$2+W33*$X$2+AB33*$AC$2+AG33*$AH$2+AL33*$AM$2+AQ33*$AR$2+AV33*$AW$2+BA33*$BB$2+BF33*$BG$2+BK33*$BL$2,R33+W33+AB33+AG33+AL33+AQ33+AV33+BA33+BF33+BK33),IF(Т_ФН="денна",R33*$S$2+W33*$X$2+AB33*$AC$2,R33+W33+AB33))</f>
        <v>0</v>
      </c>
      <c r="N33" s="488">
        <f t="shared" si="16"/>
        <v>0</v>
      </c>
      <c r="O33" s="567">
        <f t="shared" si="17"/>
        <v>0</v>
      </c>
      <c r="P33" s="152"/>
      <c r="Q33" s="152"/>
      <c r="R33" s="152"/>
      <c r="S33" s="151"/>
      <c r="T33" s="567">
        <f t="shared" si="18"/>
        <v>0</v>
      </c>
      <c r="U33" s="152"/>
      <c r="V33" s="152"/>
      <c r="W33" s="152"/>
      <c r="X33" s="151"/>
      <c r="Y33" s="567">
        <f t="shared" si="19"/>
        <v>0</v>
      </c>
      <c r="Z33" s="152"/>
      <c r="AA33" s="152"/>
      <c r="AB33" s="152"/>
      <c r="AC33" s="151"/>
      <c r="AD33" s="567">
        <f t="shared" si="20"/>
        <v>0</v>
      </c>
      <c r="AE33" s="152"/>
      <c r="AF33" s="152"/>
      <c r="AG33" s="152"/>
      <c r="AH33" s="151"/>
      <c r="AI33" s="567">
        <f t="shared" si="21"/>
        <v>0</v>
      </c>
      <c r="AJ33" s="152"/>
      <c r="AK33" s="152"/>
      <c r="AL33" s="152"/>
      <c r="AM33" s="151"/>
      <c r="AN33" s="567">
        <f t="shared" si="22"/>
        <v>0</v>
      </c>
      <c r="AO33" s="152"/>
      <c r="AP33" s="152"/>
      <c r="AQ33" s="152"/>
      <c r="AR33" s="151"/>
      <c r="AS33" s="567">
        <f t="shared" si="23"/>
        <v>0</v>
      </c>
      <c r="AT33" s="152"/>
      <c r="AU33" s="152"/>
      <c r="AV33" s="152"/>
      <c r="AW33" s="151"/>
      <c r="AX33" s="567">
        <f t="shared" si="24"/>
        <v>0</v>
      </c>
      <c r="AY33" s="152"/>
      <c r="AZ33" s="152"/>
      <c r="BA33" s="152"/>
      <c r="BB33" s="151"/>
      <c r="BC33" s="567">
        <f t="shared" si="25"/>
        <v>0</v>
      </c>
      <c r="BD33" s="152"/>
      <c r="BE33" s="152"/>
      <c r="BF33" s="152"/>
      <c r="BG33" s="149"/>
      <c r="BH33" s="567">
        <f t="shared" si="26"/>
        <v>0</v>
      </c>
      <c r="BI33" s="152"/>
      <c r="BJ33" s="152"/>
      <c r="BK33" s="152"/>
      <c r="BL33" s="149"/>
    </row>
    <row r="34" spans="1:64" ht="15.95" customHeight="1" x14ac:dyDescent="0.2">
      <c r="A34" s="178" t="s">
        <v>237</v>
      </c>
      <c r="B34" s="160" t="s">
        <v>246</v>
      </c>
      <c r="C34" s="146"/>
      <c r="D34" s="147"/>
      <c r="E34" s="148"/>
      <c r="F34" s="148"/>
      <c r="G34" s="149"/>
      <c r="H34" s="150"/>
      <c r="I34" s="483">
        <f t="shared" si="15"/>
        <v>0</v>
      </c>
      <c r="J34" s="484">
        <f>IF(Т_РВО="Перший бакалаврський",IF(Т_ФН="денна",O34*$S$2+T34*$X$2+Y34*$AC$2+AD34*$AH$2+AI34*$AM$2+AN34*$AR$2+AS34*$AW$2+AX34*$BB$2+BC34*$BG$2+BH34*$BL$2,O34+T34+Y34+AD34+AI34+AN34+AS34+AX34+BC34+BH34),IF(Т_ФН="денна",O34*$S$2+T34*$X$2+Y34*$AC$2,O34+T34+Y34))</f>
        <v>0</v>
      </c>
      <c r="K34" s="484">
        <f>IF(Т_РВО="Перший бакалаврський",IF(Т_ФН="денна",P34*$S$2+U34*$X$2+Z34*$AC$2+AE34*$AH$2+AJ34*$AM$2+AO34*$AR$2+AT34*$AW$2+AY34*$BB$2+BD34*$BG$2+BI34*$BL$2,P34+U34+Z34+AE34+AJ34+AO34+AT34+AY34+BD34+BI34),IF(Т_ФН="денна",P34*$S$2+U34*$X$2+Z34*$AC$2,P34+U34+Z34))</f>
        <v>0</v>
      </c>
      <c r="L34" s="484">
        <f>IF(Т_РВО="Перший бакалаврський",IF(Т_ФН="денна",Q34*$S$2+V34*$X$2+AA34*$AC$2+AF34*$AH$2+AK34*$AM$2+AP34*$AR$2+AU34*$AW$2+AZ34*$BB$2+BE34*$BG$2+BJ34*$BL$2,Q34+V34+AA34+AF34+AK34+AP34+AU34+AZ34+BE34+BJ34),IF(Т_ФН="денна",Q34*$S$2+V34*$X$2+AA34*$AC$2,Q34+V34+AA34))</f>
        <v>0</v>
      </c>
      <c r="M34" s="484">
        <f>IF(Т_РВО="Перший бакалаврський",IF(Т_ФН="денна",R34*$S$2+W34*$X$2+AB34*$AC$2+AG34*$AH$2+AL34*$AM$2+AQ34*$AR$2+AV34*$AW$2+BA34*$BB$2+BF34*$BG$2+BK34*$BL$2,R34+W34+AB34+AG34+AL34+AQ34+AV34+BA34+BF34+BK34),IF(Т_ФН="денна",R34*$S$2+W34*$X$2+AB34*$AC$2,R34+W34+AB34))</f>
        <v>0</v>
      </c>
      <c r="N34" s="488">
        <f t="shared" si="16"/>
        <v>0</v>
      </c>
      <c r="O34" s="567">
        <f t="shared" si="17"/>
        <v>0</v>
      </c>
      <c r="P34" s="152"/>
      <c r="Q34" s="152"/>
      <c r="R34" s="152"/>
      <c r="S34" s="151"/>
      <c r="T34" s="567">
        <f t="shared" si="18"/>
        <v>0</v>
      </c>
      <c r="U34" s="152"/>
      <c r="V34" s="152"/>
      <c r="W34" s="152"/>
      <c r="X34" s="151"/>
      <c r="Y34" s="567">
        <f t="shared" si="19"/>
        <v>0</v>
      </c>
      <c r="Z34" s="152"/>
      <c r="AA34" s="152"/>
      <c r="AB34" s="152"/>
      <c r="AC34" s="151"/>
      <c r="AD34" s="567">
        <f t="shared" si="20"/>
        <v>0</v>
      </c>
      <c r="AE34" s="152"/>
      <c r="AF34" s="152"/>
      <c r="AG34" s="152"/>
      <c r="AH34" s="151"/>
      <c r="AI34" s="567">
        <f t="shared" si="21"/>
        <v>0</v>
      </c>
      <c r="AJ34" s="152"/>
      <c r="AK34" s="152"/>
      <c r="AL34" s="152"/>
      <c r="AM34" s="151"/>
      <c r="AN34" s="567">
        <f t="shared" si="22"/>
        <v>0</v>
      </c>
      <c r="AO34" s="152"/>
      <c r="AP34" s="152"/>
      <c r="AQ34" s="152"/>
      <c r="AR34" s="151"/>
      <c r="AS34" s="567">
        <f t="shared" si="23"/>
        <v>0</v>
      </c>
      <c r="AT34" s="152"/>
      <c r="AU34" s="152"/>
      <c r="AV34" s="152"/>
      <c r="AW34" s="151"/>
      <c r="AX34" s="567">
        <f t="shared" si="24"/>
        <v>0</v>
      </c>
      <c r="AY34" s="152"/>
      <c r="AZ34" s="152"/>
      <c r="BA34" s="152"/>
      <c r="BB34" s="151"/>
      <c r="BC34" s="567">
        <f t="shared" si="25"/>
        <v>0</v>
      </c>
      <c r="BD34" s="152"/>
      <c r="BE34" s="152"/>
      <c r="BF34" s="152"/>
      <c r="BG34" s="149"/>
      <c r="BH34" s="567">
        <f t="shared" si="26"/>
        <v>0</v>
      </c>
      <c r="BI34" s="152"/>
      <c r="BJ34" s="152"/>
      <c r="BK34" s="152"/>
      <c r="BL34" s="149"/>
    </row>
    <row r="35" spans="1:64" ht="15.95" customHeight="1" x14ac:dyDescent="0.2">
      <c r="A35" s="178" t="s">
        <v>238</v>
      </c>
      <c r="B35" s="160" t="s">
        <v>247</v>
      </c>
      <c r="C35" s="146"/>
      <c r="D35" s="147"/>
      <c r="E35" s="148"/>
      <c r="F35" s="148"/>
      <c r="G35" s="149"/>
      <c r="H35" s="150"/>
      <c r="I35" s="483">
        <f t="shared" si="15"/>
        <v>0</v>
      </c>
      <c r="J35" s="484">
        <f>IF(Т_РВО="Перший бакалаврський",IF(Т_ФН="денна",O35*$S$2+T35*$X$2+Y35*$AC$2+AD35*$AH$2+AI35*$AM$2+AN35*$AR$2+AS35*$AW$2+AX35*$BB$2+BC35*$BG$2+BH35*$BL$2,O35+T35+Y35+AD35+AI35+AN35+AS35+AX35+BC35+BH35),IF(Т_ФН="денна",O35*$S$2+T35*$X$2+Y35*$AC$2,O35+T35+Y35))</f>
        <v>0</v>
      </c>
      <c r="K35" s="484">
        <f>IF(Т_РВО="Перший бакалаврський",IF(Т_ФН="денна",P35*$S$2+U35*$X$2+Z35*$AC$2+AE35*$AH$2+AJ35*$AM$2+AO35*$AR$2+AT35*$AW$2+AY35*$BB$2+BD35*$BG$2+BI35*$BL$2,P35+U35+Z35+AE35+AJ35+AO35+AT35+AY35+BD35+BI35),IF(Т_ФН="денна",P35*$S$2+U35*$X$2+Z35*$AC$2,P35+U35+Z35))</f>
        <v>0</v>
      </c>
      <c r="L35" s="484">
        <f>IF(Т_РВО="Перший бакалаврський",IF(Т_ФН="денна",Q35*$S$2+V35*$X$2+AA35*$AC$2+AF35*$AH$2+AK35*$AM$2+AP35*$AR$2+AU35*$AW$2+AZ35*$BB$2+BE35*$BG$2+BJ35*$BL$2,Q35+V35+AA35+AF35+AK35+AP35+AU35+AZ35+BE35+BJ35),IF(Т_ФН="денна",Q35*$S$2+V35*$X$2+AA35*$AC$2,Q35+V35+AA35))</f>
        <v>0</v>
      </c>
      <c r="M35" s="484">
        <f>IF(Т_РВО="Перший бакалаврський",IF(Т_ФН="денна",R35*$S$2+W35*$X$2+AB35*$AC$2+AG35*$AH$2+AL35*$AM$2+AQ35*$AR$2+AV35*$AW$2+BA35*$BB$2+BF35*$BG$2+BK35*$BL$2,R35+W35+AB35+AG35+AL35+AQ35+AV35+BA35+BF35+BK35),IF(Т_ФН="денна",R35*$S$2+W35*$X$2+AB35*$AC$2,R35+W35+AB35))</f>
        <v>0</v>
      </c>
      <c r="N35" s="488">
        <f t="shared" si="16"/>
        <v>0</v>
      </c>
      <c r="O35" s="567">
        <f t="shared" si="17"/>
        <v>0</v>
      </c>
      <c r="P35" s="152"/>
      <c r="Q35" s="152"/>
      <c r="R35" s="152"/>
      <c r="S35" s="151"/>
      <c r="T35" s="567">
        <f t="shared" si="18"/>
        <v>0</v>
      </c>
      <c r="U35" s="152"/>
      <c r="V35" s="152"/>
      <c r="W35" s="152"/>
      <c r="X35" s="151"/>
      <c r="Y35" s="567">
        <f t="shared" si="19"/>
        <v>0</v>
      </c>
      <c r="Z35" s="152"/>
      <c r="AA35" s="152"/>
      <c r="AB35" s="152"/>
      <c r="AC35" s="151"/>
      <c r="AD35" s="567">
        <f t="shared" si="20"/>
        <v>0</v>
      </c>
      <c r="AE35" s="152"/>
      <c r="AF35" s="152"/>
      <c r="AG35" s="152"/>
      <c r="AH35" s="151"/>
      <c r="AI35" s="567">
        <f t="shared" si="21"/>
        <v>0</v>
      </c>
      <c r="AJ35" s="152"/>
      <c r="AK35" s="152"/>
      <c r="AL35" s="152"/>
      <c r="AM35" s="151"/>
      <c r="AN35" s="567">
        <f t="shared" si="22"/>
        <v>0</v>
      </c>
      <c r="AO35" s="152"/>
      <c r="AP35" s="152"/>
      <c r="AQ35" s="152"/>
      <c r="AR35" s="151"/>
      <c r="AS35" s="567">
        <f t="shared" si="23"/>
        <v>0</v>
      </c>
      <c r="AT35" s="152"/>
      <c r="AU35" s="152"/>
      <c r="AV35" s="152"/>
      <c r="AW35" s="151"/>
      <c r="AX35" s="567">
        <f t="shared" si="24"/>
        <v>0</v>
      </c>
      <c r="AY35" s="152"/>
      <c r="AZ35" s="152"/>
      <c r="BA35" s="152"/>
      <c r="BB35" s="151"/>
      <c r="BC35" s="567">
        <f t="shared" si="25"/>
        <v>0</v>
      </c>
      <c r="BD35" s="152"/>
      <c r="BE35" s="152"/>
      <c r="BF35" s="152"/>
      <c r="BG35" s="149"/>
      <c r="BH35" s="567">
        <f t="shared" si="26"/>
        <v>0</v>
      </c>
      <c r="BI35" s="152"/>
      <c r="BJ35" s="152"/>
      <c r="BK35" s="152"/>
      <c r="BL35" s="149"/>
    </row>
    <row r="36" spans="1:64" ht="15.95" customHeight="1" x14ac:dyDescent="0.2">
      <c r="A36" s="178" t="s">
        <v>239</v>
      </c>
      <c r="B36" s="160" t="s">
        <v>248</v>
      </c>
      <c r="C36" s="146"/>
      <c r="D36" s="147"/>
      <c r="E36" s="148"/>
      <c r="F36" s="148"/>
      <c r="G36" s="149"/>
      <c r="H36" s="150"/>
      <c r="I36" s="483">
        <f t="shared" si="15"/>
        <v>0</v>
      </c>
      <c r="J36" s="484">
        <f>IF(Т_РВО="Перший бакалаврський",IF(Т_ФН="денна",O36*$S$2+T36*$X$2+Y36*$AC$2+AD36*$AH$2+AI36*$AM$2+AN36*$AR$2+AS36*$AW$2+AX36*$BB$2+BC36*$BG$2+BH36*$BL$2,O36+T36+Y36+AD36+AI36+AN36+AS36+AX36+BC36+BH36),IF(Т_ФН="денна",O36*$S$2+T36*$X$2+Y36*$AC$2,O36+T36+Y36))</f>
        <v>0</v>
      </c>
      <c r="K36" s="484">
        <f>IF(Т_РВО="Перший бакалаврський",IF(Т_ФН="денна",P36*$S$2+U36*$X$2+Z36*$AC$2+AE36*$AH$2+AJ36*$AM$2+AO36*$AR$2+AT36*$AW$2+AY36*$BB$2+BD36*$BG$2+BI36*$BL$2,P36+U36+Z36+AE36+AJ36+AO36+AT36+AY36+BD36+BI36),IF(Т_ФН="денна",P36*$S$2+U36*$X$2+Z36*$AC$2,P36+U36+Z36))</f>
        <v>0</v>
      </c>
      <c r="L36" s="484">
        <f>IF(Т_РВО="Перший бакалаврський",IF(Т_ФН="денна",Q36*$S$2+V36*$X$2+AA36*$AC$2+AF36*$AH$2+AK36*$AM$2+AP36*$AR$2+AU36*$AW$2+AZ36*$BB$2+BE36*$BG$2+BJ36*$BL$2,Q36+V36+AA36+AF36+AK36+AP36+AU36+AZ36+BE36+BJ36),IF(Т_ФН="денна",Q36*$S$2+V36*$X$2+AA36*$AC$2,Q36+V36+AA36))</f>
        <v>0</v>
      </c>
      <c r="M36" s="484">
        <f>IF(Т_РВО="Перший бакалаврський",IF(Т_ФН="денна",R36*$S$2+W36*$X$2+AB36*$AC$2+AG36*$AH$2+AL36*$AM$2+AQ36*$AR$2+AV36*$AW$2+BA36*$BB$2+BF36*$BG$2+BK36*$BL$2,R36+W36+AB36+AG36+AL36+AQ36+AV36+BA36+BF36+BK36),IF(Т_ФН="денна",R36*$S$2+W36*$X$2+AB36*$AC$2,R36+W36+AB36))</f>
        <v>0</v>
      </c>
      <c r="N36" s="488">
        <f t="shared" si="16"/>
        <v>0</v>
      </c>
      <c r="O36" s="567">
        <f t="shared" si="17"/>
        <v>0</v>
      </c>
      <c r="P36" s="152"/>
      <c r="Q36" s="152"/>
      <c r="R36" s="152"/>
      <c r="S36" s="151"/>
      <c r="T36" s="567">
        <f t="shared" si="18"/>
        <v>0</v>
      </c>
      <c r="U36" s="152"/>
      <c r="V36" s="152"/>
      <c r="W36" s="152"/>
      <c r="X36" s="151"/>
      <c r="Y36" s="567">
        <f t="shared" si="19"/>
        <v>0</v>
      </c>
      <c r="Z36" s="152"/>
      <c r="AA36" s="152"/>
      <c r="AB36" s="152"/>
      <c r="AC36" s="151"/>
      <c r="AD36" s="567">
        <f t="shared" si="20"/>
        <v>0</v>
      </c>
      <c r="AE36" s="152"/>
      <c r="AF36" s="152"/>
      <c r="AG36" s="152"/>
      <c r="AH36" s="151"/>
      <c r="AI36" s="567">
        <f t="shared" si="21"/>
        <v>0</v>
      </c>
      <c r="AJ36" s="152"/>
      <c r="AK36" s="152"/>
      <c r="AL36" s="152"/>
      <c r="AM36" s="151"/>
      <c r="AN36" s="567">
        <f t="shared" si="22"/>
        <v>0</v>
      </c>
      <c r="AO36" s="152"/>
      <c r="AP36" s="152"/>
      <c r="AQ36" s="152"/>
      <c r="AR36" s="151"/>
      <c r="AS36" s="567">
        <f t="shared" si="23"/>
        <v>0</v>
      </c>
      <c r="AT36" s="152"/>
      <c r="AU36" s="152"/>
      <c r="AV36" s="152"/>
      <c r="AW36" s="151"/>
      <c r="AX36" s="567">
        <f t="shared" si="24"/>
        <v>0</v>
      </c>
      <c r="AY36" s="152"/>
      <c r="AZ36" s="152"/>
      <c r="BA36" s="152"/>
      <c r="BB36" s="151"/>
      <c r="BC36" s="567">
        <f t="shared" si="25"/>
        <v>0</v>
      </c>
      <c r="BD36" s="152"/>
      <c r="BE36" s="152"/>
      <c r="BF36" s="152"/>
      <c r="BG36" s="149"/>
      <c r="BH36" s="567">
        <f t="shared" si="26"/>
        <v>0</v>
      </c>
      <c r="BI36" s="152"/>
      <c r="BJ36" s="152"/>
      <c r="BK36" s="152"/>
      <c r="BL36" s="149"/>
    </row>
    <row r="37" spans="1:64" ht="15.95" customHeight="1" x14ac:dyDescent="0.2">
      <c r="A37" s="178" t="s">
        <v>240</v>
      </c>
      <c r="B37" s="160" t="s">
        <v>249</v>
      </c>
      <c r="C37" s="146"/>
      <c r="D37" s="147"/>
      <c r="E37" s="148"/>
      <c r="F37" s="148"/>
      <c r="G37" s="149"/>
      <c r="H37" s="150"/>
      <c r="I37" s="483">
        <f t="shared" si="15"/>
        <v>0</v>
      </c>
      <c r="J37" s="484">
        <f>IF(Т_РВО="Перший бакалаврський",IF(Т_ФН="денна",O37*$S$2+T37*$X$2+Y37*$AC$2+AD37*$AH$2+AI37*$AM$2+AN37*$AR$2+AS37*$AW$2+AX37*$BB$2+BC37*$BG$2+BH37*$BL$2,O37+T37+Y37+AD37+AI37+AN37+AS37+AX37+BC37+BH37),IF(Т_ФН="денна",O37*$S$2+T37*$X$2+Y37*$AC$2,O37+T37+Y37))</f>
        <v>0</v>
      </c>
      <c r="K37" s="484">
        <f>IF(Т_РВО="Перший бакалаврський",IF(Т_ФН="денна",P37*$S$2+U37*$X$2+Z37*$AC$2+AE37*$AH$2+AJ37*$AM$2+AO37*$AR$2+AT37*$AW$2+AY37*$BB$2+BD37*$BG$2+BI37*$BL$2,P37+U37+Z37+AE37+AJ37+AO37+AT37+AY37+BD37+BI37),IF(Т_ФН="денна",P37*$S$2+U37*$X$2+Z37*$AC$2,P37+U37+Z37))</f>
        <v>0</v>
      </c>
      <c r="L37" s="484">
        <f>IF(Т_РВО="Перший бакалаврський",IF(Т_ФН="денна",Q37*$S$2+V37*$X$2+AA37*$AC$2+AF37*$AH$2+AK37*$AM$2+AP37*$AR$2+AU37*$AW$2+AZ37*$BB$2+BE37*$BG$2+BJ37*$BL$2,Q37+V37+AA37+AF37+AK37+AP37+AU37+AZ37+BE37+BJ37),IF(Т_ФН="денна",Q37*$S$2+V37*$X$2+AA37*$AC$2,Q37+V37+AA37))</f>
        <v>0</v>
      </c>
      <c r="M37" s="484">
        <f>IF(Т_РВО="Перший бакалаврський",IF(Т_ФН="денна",R37*$S$2+W37*$X$2+AB37*$AC$2+AG37*$AH$2+AL37*$AM$2+AQ37*$AR$2+AV37*$AW$2+BA37*$BB$2+BF37*$BG$2+BK37*$BL$2,R37+W37+AB37+AG37+AL37+AQ37+AV37+BA37+BF37+BK37),IF(Т_ФН="денна",R37*$S$2+W37*$X$2+AB37*$AC$2,R37+W37+AB37))</f>
        <v>0</v>
      </c>
      <c r="N37" s="488">
        <f t="shared" si="16"/>
        <v>0</v>
      </c>
      <c r="O37" s="567">
        <f t="shared" si="17"/>
        <v>0</v>
      </c>
      <c r="P37" s="152"/>
      <c r="Q37" s="152"/>
      <c r="R37" s="152"/>
      <c r="S37" s="151"/>
      <c r="T37" s="567">
        <f t="shared" si="18"/>
        <v>0</v>
      </c>
      <c r="U37" s="152"/>
      <c r="V37" s="152"/>
      <c r="W37" s="152"/>
      <c r="X37" s="151"/>
      <c r="Y37" s="567">
        <f t="shared" si="19"/>
        <v>0</v>
      </c>
      <c r="Z37" s="152"/>
      <c r="AA37" s="152"/>
      <c r="AB37" s="152"/>
      <c r="AC37" s="151"/>
      <c r="AD37" s="567">
        <f t="shared" si="20"/>
        <v>0</v>
      </c>
      <c r="AE37" s="152"/>
      <c r="AF37" s="152"/>
      <c r="AG37" s="152"/>
      <c r="AH37" s="151"/>
      <c r="AI37" s="567">
        <f t="shared" si="21"/>
        <v>0</v>
      </c>
      <c r="AJ37" s="152"/>
      <c r="AK37" s="152"/>
      <c r="AL37" s="152"/>
      <c r="AM37" s="151"/>
      <c r="AN37" s="567">
        <f t="shared" si="22"/>
        <v>0</v>
      </c>
      <c r="AO37" s="152"/>
      <c r="AP37" s="152"/>
      <c r="AQ37" s="152"/>
      <c r="AR37" s="151"/>
      <c r="AS37" s="567">
        <f t="shared" si="23"/>
        <v>0</v>
      </c>
      <c r="AT37" s="152"/>
      <c r="AU37" s="152"/>
      <c r="AV37" s="152"/>
      <c r="AW37" s="151"/>
      <c r="AX37" s="567">
        <f t="shared" si="24"/>
        <v>0</v>
      </c>
      <c r="AY37" s="152"/>
      <c r="AZ37" s="152"/>
      <c r="BA37" s="152"/>
      <c r="BB37" s="151"/>
      <c r="BC37" s="567">
        <f t="shared" si="25"/>
        <v>0</v>
      </c>
      <c r="BD37" s="152"/>
      <c r="BE37" s="152"/>
      <c r="BF37" s="152"/>
      <c r="BG37" s="149"/>
      <c r="BH37" s="567">
        <f t="shared" si="26"/>
        <v>0</v>
      </c>
      <c r="BI37" s="152"/>
      <c r="BJ37" s="152"/>
      <c r="BK37" s="152"/>
      <c r="BL37" s="149"/>
    </row>
    <row r="38" spans="1:64" ht="15.95" customHeight="1" x14ac:dyDescent="0.2">
      <c r="A38" s="178" t="s">
        <v>241</v>
      </c>
      <c r="B38" s="160" t="s">
        <v>250</v>
      </c>
      <c r="C38" s="146"/>
      <c r="D38" s="147"/>
      <c r="E38" s="148"/>
      <c r="F38" s="148"/>
      <c r="G38" s="149"/>
      <c r="H38" s="150"/>
      <c r="I38" s="483">
        <f t="shared" si="15"/>
        <v>0</v>
      </c>
      <c r="J38" s="484">
        <f>IF(Т_РВО="Перший бакалаврський",IF(Т_ФН="денна",O38*$S$2+T38*$X$2+Y38*$AC$2+AD38*$AH$2+AI38*$AM$2+AN38*$AR$2+AS38*$AW$2+AX38*$BB$2+BC38*$BG$2+BH38*$BL$2,O38+T38+Y38+AD38+AI38+AN38+AS38+AX38+BC38+BH38),IF(Т_ФН="денна",O38*$S$2+T38*$X$2+Y38*$AC$2,O38+T38+Y38))</f>
        <v>0</v>
      </c>
      <c r="K38" s="484">
        <f>IF(Т_РВО="Перший бакалаврський",IF(Т_ФН="денна",P38*$S$2+U38*$X$2+Z38*$AC$2+AE38*$AH$2+AJ38*$AM$2+AO38*$AR$2+AT38*$AW$2+AY38*$BB$2+BD38*$BG$2+BI38*$BL$2,P38+U38+Z38+AE38+AJ38+AO38+AT38+AY38+BD38+BI38),IF(Т_ФН="денна",P38*$S$2+U38*$X$2+Z38*$AC$2,P38+U38+Z38))</f>
        <v>0</v>
      </c>
      <c r="L38" s="484">
        <f>IF(Т_РВО="Перший бакалаврський",IF(Т_ФН="денна",Q38*$S$2+V38*$X$2+AA38*$AC$2+AF38*$AH$2+AK38*$AM$2+AP38*$AR$2+AU38*$AW$2+AZ38*$BB$2+BE38*$BG$2+BJ38*$BL$2,Q38+V38+AA38+AF38+AK38+AP38+AU38+AZ38+BE38+BJ38),IF(Т_ФН="денна",Q38*$S$2+V38*$X$2+AA38*$AC$2,Q38+V38+AA38))</f>
        <v>0</v>
      </c>
      <c r="M38" s="484">
        <f>IF(Т_РВО="Перший бакалаврський",IF(Т_ФН="денна",R38*$S$2+W38*$X$2+AB38*$AC$2+AG38*$AH$2+AL38*$AM$2+AQ38*$AR$2+AV38*$AW$2+BA38*$BB$2+BF38*$BG$2+BK38*$BL$2,R38+W38+AB38+AG38+AL38+AQ38+AV38+BA38+BF38+BK38),IF(Т_ФН="денна",R38*$S$2+W38*$X$2+AB38*$AC$2,R38+W38+AB38))</f>
        <v>0</v>
      </c>
      <c r="N38" s="488">
        <f t="shared" si="16"/>
        <v>0</v>
      </c>
      <c r="O38" s="567">
        <f t="shared" si="17"/>
        <v>0</v>
      </c>
      <c r="P38" s="152"/>
      <c r="Q38" s="152"/>
      <c r="R38" s="152"/>
      <c r="S38" s="151"/>
      <c r="T38" s="567">
        <f t="shared" si="18"/>
        <v>0</v>
      </c>
      <c r="U38" s="152"/>
      <c r="V38" s="152"/>
      <c r="W38" s="152"/>
      <c r="X38" s="151"/>
      <c r="Y38" s="567">
        <f t="shared" si="19"/>
        <v>0</v>
      </c>
      <c r="Z38" s="152"/>
      <c r="AA38" s="152"/>
      <c r="AB38" s="152"/>
      <c r="AC38" s="151"/>
      <c r="AD38" s="567">
        <f t="shared" si="20"/>
        <v>0</v>
      </c>
      <c r="AE38" s="152"/>
      <c r="AF38" s="152"/>
      <c r="AG38" s="152"/>
      <c r="AH38" s="151"/>
      <c r="AI38" s="567">
        <f t="shared" si="21"/>
        <v>0</v>
      </c>
      <c r="AJ38" s="152"/>
      <c r="AK38" s="152"/>
      <c r="AL38" s="152"/>
      <c r="AM38" s="151"/>
      <c r="AN38" s="567">
        <f t="shared" si="22"/>
        <v>0</v>
      </c>
      <c r="AO38" s="152"/>
      <c r="AP38" s="152"/>
      <c r="AQ38" s="152"/>
      <c r="AR38" s="151"/>
      <c r="AS38" s="567">
        <f t="shared" si="23"/>
        <v>0</v>
      </c>
      <c r="AT38" s="152"/>
      <c r="AU38" s="152"/>
      <c r="AV38" s="152"/>
      <c r="AW38" s="151"/>
      <c r="AX38" s="567">
        <f t="shared" si="24"/>
        <v>0</v>
      </c>
      <c r="AY38" s="152"/>
      <c r="AZ38" s="152"/>
      <c r="BA38" s="152"/>
      <c r="BB38" s="151"/>
      <c r="BC38" s="567">
        <f t="shared" si="25"/>
        <v>0</v>
      </c>
      <c r="BD38" s="152"/>
      <c r="BE38" s="152"/>
      <c r="BF38" s="152"/>
      <c r="BG38" s="149"/>
      <c r="BH38" s="567">
        <f t="shared" si="26"/>
        <v>0</v>
      </c>
      <c r="BI38" s="152"/>
      <c r="BJ38" s="152"/>
      <c r="BK38" s="152"/>
      <c r="BL38" s="149"/>
    </row>
    <row r="39" spans="1:64" ht="15.95" customHeight="1" x14ac:dyDescent="0.2">
      <c r="A39" s="178" t="s">
        <v>157</v>
      </c>
      <c r="B39" s="160" t="s">
        <v>251</v>
      </c>
      <c r="C39" s="146"/>
      <c r="D39" s="147"/>
      <c r="E39" s="148"/>
      <c r="F39" s="148"/>
      <c r="G39" s="149"/>
      <c r="H39" s="150"/>
      <c r="I39" s="483">
        <f t="shared" si="15"/>
        <v>0</v>
      </c>
      <c r="J39" s="484">
        <f>IF(Т_РВО="Перший бакалаврський",IF(Т_ФН="денна",O39*$S$2+T39*$X$2+Y39*$AC$2+AD39*$AH$2+AI39*$AM$2+AN39*$AR$2+AS39*$AW$2+AX39*$BB$2+BC39*$BG$2+BH39*$BL$2,O39+T39+Y39+AD39+AI39+AN39+AS39+AX39+BC39+BH39),IF(Т_ФН="денна",O39*$S$2+T39*$X$2+Y39*$AC$2,O39+T39+Y39))</f>
        <v>0</v>
      </c>
      <c r="K39" s="484">
        <f>IF(Т_РВО="Перший бакалаврський",IF(Т_ФН="денна",P39*$S$2+U39*$X$2+Z39*$AC$2+AE39*$AH$2+AJ39*$AM$2+AO39*$AR$2+AT39*$AW$2+AY39*$BB$2+BD39*$BG$2+BI39*$BL$2,P39+U39+Z39+AE39+AJ39+AO39+AT39+AY39+BD39+BI39),IF(Т_ФН="денна",P39*$S$2+U39*$X$2+Z39*$AC$2,P39+U39+Z39))</f>
        <v>0</v>
      </c>
      <c r="L39" s="484">
        <f>IF(Т_РВО="Перший бакалаврський",IF(Т_ФН="денна",Q39*$S$2+V39*$X$2+AA39*$AC$2+AF39*$AH$2+AK39*$AM$2+AP39*$AR$2+AU39*$AW$2+AZ39*$BB$2+BE39*$BG$2+BJ39*$BL$2,Q39+V39+AA39+AF39+AK39+AP39+AU39+AZ39+BE39+BJ39),IF(Т_ФН="денна",Q39*$S$2+V39*$X$2+AA39*$AC$2,Q39+V39+AA39))</f>
        <v>0</v>
      </c>
      <c r="M39" s="484">
        <f>IF(Т_РВО="Перший бакалаврський",IF(Т_ФН="денна",R39*$S$2+W39*$X$2+AB39*$AC$2+AG39*$AH$2+AL39*$AM$2+AQ39*$AR$2+AV39*$AW$2+BA39*$BB$2+BF39*$BG$2+BK39*$BL$2,R39+W39+AB39+AG39+AL39+AQ39+AV39+BA39+BF39+BK39),IF(Т_ФН="денна",R39*$S$2+W39*$X$2+AB39*$AC$2,R39+W39+AB39))</f>
        <v>0</v>
      </c>
      <c r="N39" s="488">
        <f t="shared" si="16"/>
        <v>0</v>
      </c>
      <c r="O39" s="567">
        <f t="shared" si="17"/>
        <v>0</v>
      </c>
      <c r="P39" s="152"/>
      <c r="Q39" s="152"/>
      <c r="R39" s="152"/>
      <c r="S39" s="151"/>
      <c r="T39" s="567">
        <f t="shared" si="18"/>
        <v>0</v>
      </c>
      <c r="U39" s="152"/>
      <c r="V39" s="152"/>
      <c r="W39" s="152"/>
      <c r="X39" s="151"/>
      <c r="Y39" s="567">
        <f t="shared" si="19"/>
        <v>0</v>
      </c>
      <c r="Z39" s="152"/>
      <c r="AA39" s="152"/>
      <c r="AB39" s="152"/>
      <c r="AC39" s="151"/>
      <c r="AD39" s="567">
        <f t="shared" si="20"/>
        <v>0</v>
      </c>
      <c r="AE39" s="152"/>
      <c r="AF39" s="152"/>
      <c r="AG39" s="152"/>
      <c r="AH39" s="151"/>
      <c r="AI39" s="567">
        <f t="shared" si="21"/>
        <v>0</v>
      </c>
      <c r="AJ39" s="152"/>
      <c r="AK39" s="152"/>
      <c r="AL39" s="152"/>
      <c r="AM39" s="151"/>
      <c r="AN39" s="567">
        <f t="shared" si="22"/>
        <v>0</v>
      </c>
      <c r="AO39" s="152"/>
      <c r="AP39" s="152"/>
      <c r="AQ39" s="152"/>
      <c r="AR39" s="151"/>
      <c r="AS39" s="567">
        <f t="shared" si="23"/>
        <v>0</v>
      </c>
      <c r="AT39" s="152"/>
      <c r="AU39" s="152"/>
      <c r="AV39" s="152"/>
      <c r="AW39" s="151"/>
      <c r="AX39" s="567">
        <f t="shared" si="24"/>
        <v>0</v>
      </c>
      <c r="AY39" s="152"/>
      <c r="AZ39" s="152"/>
      <c r="BA39" s="152"/>
      <c r="BB39" s="151"/>
      <c r="BC39" s="567">
        <f t="shared" si="25"/>
        <v>0</v>
      </c>
      <c r="BD39" s="152"/>
      <c r="BE39" s="152"/>
      <c r="BF39" s="152"/>
      <c r="BG39" s="149"/>
      <c r="BH39" s="567">
        <f t="shared" si="26"/>
        <v>0</v>
      </c>
      <c r="BI39" s="152"/>
      <c r="BJ39" s="152"/>
      <c r="BK39" s="152"/>
      <c r="BL39" s="149"/>
    </row>
    <row r="40" spans="1:64" ht="15.95" customHeight="1" x14ac:dyDescent="0.2">
      <c r="A40" s="178" t="s">
        <v>158</v>
      </c>
      <c r="B40" s="160" t="s">
        <v>252</v>
      </c>
      <c r="C40" s="146"/>
      <c r="D40" s="147"/>
      <c r="E40" s="148"/>
      <c r="F40" s="148"/>
      <c r="G40" s="149"/>
      <c r="H40" s="150"/>
      <c r="I40" s="483">
        <f t="shared" si="15"/>
        <v>0</v>
      </c>
      <c r="J40" s="484">
        <f>IF(Т_РВО="Перший бакалаврський",IF(Т_ФН="денна",O40*$S$2+T40*$X$2+Y40*$AC$2+AD40*$AH$2+AI40*$AM$2+AN40*$AR$2+AS40*$AW$2+AX40*$BB$2+BC40*$BG$2+BH40*$BL$2,O40+T40+Y40+AD40+AI40+AN40+AS40+AX40+BC40+BH40),IF(Т_ФН="денна",O40*$S$2+T40*$X$2+Y40*$AC$2,O40+T40+Y40))</f>
        <v>0</v>
      </c>
      <c r="K40" s="484">
        <f>IF(Т_РВО="Перший бакалаврський",IF(Т_ФН="денна",P40*$S$2+U40*$X$2+Z40*$AC$2+AE40*$AH$2+AJ40*$AM$2+AO40*$AR$2+AT40*$AW$2+AY40*$BB$2+BD40*$BG$2+BI40*$BL$2,P40+U40+Z40+AE40+AJ40+AO40+AT40+AY40+BD40+BI40),IF(Т_ФН="денна",P40*$S$2+U40*$X$2+Z40*$AC$2,P40+U40+Z40))</f>
        <v>0</v>
      </c>
      <c r="L40" s="484">
        <f>IF(Т_РВО="Перший бакалаврський",IF(Т_ФН="денна",Q40*$S$2+V40*$X$2+AA40*$AC$2+AF40*$AH$2+AK40*$AM$2+AP40*$AR$2+AU40*$AW$2+AZ40*$BB$2+BE40*$BG$2+BJ40*$BL$2,Q40+V40+AA40+AF40+AK40+AP40+AU40+AZ40+BE40+BJ40),IF(Т_ФН="денна",Q40*$S$2+V40*$X$2+AA40*$AC$2,Q40+V40+AA40))</f>
        <v>0</v>
      </c>
      <c r="M40" s="484">
        <f>IF(Т_РВО="Перший бакалаврський",IF(Т_ФН="денна",R40*$S$2+W40*$X$2+AB40*$AC$2+AG40*$AH$2+AL40*$AM$2+AQ40*$AR$2+AV40*$AW$2+BA40*$BB$2+BF40*$BG$2+BK40*$BL$2,R40+W40+AB40+AG40+AL40+AQ40+AV40+BA40+BF40+BK40),IF(Т_ФН="денна",R40*$S$2+W40*$X$2+AB40*$AC$2,R40+W40+AB40))</f>
        <v>0</v>
      </c>
      <c r="N40" s="488">
        <f t="shared" si="16"/>
        <v>0</v>
      </c>
      <c r="O40" s="567">
        <f t="shared" si="17"/>
        <v>0</v>
      </c>
      <c r="P40" s="152"/>
      <c r="Q40" s="152"/>
      <c r="R40" s="152"/>
      <c r="S40" s="151"/>
      <c r="T40" s="567">
        <f t="shared" si="18"/>
        <v>0</v>
      </c>
      <c r="U40" s="152"/>
      <c r="V40" s="152"/>
      <c r="W40" s="152"/>
      <c r="X40" s="151"/>
      <c r="Y40" s="567">
        <f t="shared" si="19"/>
        <v>0</v>
      </c>
      <c r="Z40" s="152"/>
      <c r="AA40" s="152"/>
      <c r="AB40" s="152"/>
      <c r="AC40" s="151"/>
      <c r="AD40" s="567">
        <f t="shared" si="20"/>
        <v>0</v>
      </c>
      <c r="AE40" s="152"/>
      <c r="AF40" s="152"/>
      <c r="AG40" s="152"/>
      <c r="AH40" s="151"/>
      <c r="AI40" s="567">
        <f t="shared" si="21"/>
        <v>0</v>
      </c>
      <c r="AJ40" s="152"/>
      <c r="AK40" s="152"/>
      <c r="AL40" s="152"/>
      <c r="AM40" s="151"/>
      <c r="AN40" s="567">
        <f t="shared" si="22"/>
        <v>0</v>
      </c>
      <c r="AO40" s="152"/>
      <c r="AP40" s="152"/>
      <c r="AQ40" s="152"/>
      <c r="AR40" s="151"/>
      <c r="AS40" s="567">
        <f t="shared" si="23"/>
        <v>0</v>
      </c>
      <c r="AT40" s="152"/>
      <c r="AU40" s="152"/>
      <c r="AV40" s="152"/>
      <c r="AW40" s="151"/>
      <c r="AX40" s="567">
        <f t="shared" si="24"/>
        <v>0</v>
      </c>
      <c r="AY40" s="152"/>
      <c r="AZ40" s="152"/>
      <c r="BA40" s="152"/>
      <c r="BB40" s="151"/>
      <c r="BC40" s="567">
        <f t="shared" si="25"/>
        <v>0</v>
      </c>
      <c r="BD40" s="152"/>
      <c r="BE40" s="152"/>
      <c r="BF40" s="152"/>
      <c r="BG40" s="149"/>
      <c r="BH40" s="567">
        <f t="shared" si="26"/>
        <v>0</v>
      </c>
      <c r="BI40" s="152"/>
      <c r="BJ40" s="152"/>
      <c r="BK40" s="152"/>
      <c r="BL40" s="149"/>
    </row>
    <row r="41" spans="1:64" ht="15.95" customHeight="1" x14ac:dyDescent="0.2">
      <c r="A41" s="178" t="s">
        <v>159</v>
      </c>
      <c r="B41" s="160" t="s">
        <v>253</v>
      </c>
      <c r="C41" s="146"/>
      <c r="D41" s="147"/>
      <c r="E41" s="148"/>
      <c r="F41" s="148"/>
      <c r="G41" s="149"/>
      <c r="H41" s="150"/>
      <c r="I41" s="483">
        <f t="shared" si="15"/>
        <v>0</v>
      </c>
      <c r="J41" s="484">
        <f>IF(Т_РВО="Перший бакалаврський",IF(Т_ФН="денна",O41*$S$2+T41*$X$2+Y41*$AC$2+AD41*$AH$2+AI41*$AM$2+AN41*$AR$2+AS41*$AW$2+AX41*$BB$2+BC41*$BG$2+BH41*$BL$2,O41+T41+Y41+AD41+AI41+AN41+AS41+AX41+BC41+BH41),IF(Т_ФН="денна",O41*$S$2+T41*$X$2+Y41*$AC$2,O41+T41+Y41))</f>
        <v>0</v>
      </c>
      <c r="K41" s="484">
        <f>IF(Т_РВО="Перший бакалаврський",IF(Т_ФН="денна",P41*$S$2+U41*$X$2+Z41*$AC$2+AE41*$AH$2+AJ41*$AM$2+AO41*$AR$2+AT41*$AW$2+AY41*$BB$2+BD41*$BG$2+BI41*$BL$2,P41+U41+Z41+AE41+AJ41+AO41+AT41+AY41+BD41+BI41),IF(Т_ФН="денна",P41*$S$2+U41*$X$2+Z41*$AC$2,P41+U41+Z41))</f>
        <v>0</v>
      </c>
      <c r="L41" s="484">
        <f>IF(Т_РВО="Перший бакалаврський",IF(Т_ФН="денна",Q41*$S$2+V41*$X$2+AA41*$AC$2+AF41*$AH$2+AK41*$AM$2+AP41*$AR$2+AU41*$AW$2+AZ41*$BB$2+BE41*$BG$2+BJ41*$BL$2,Q41+V41+AA41+AF41+AK41+AP41+AU41+AZ41+BE41+BJ41),IF(Т_ФН="денна",Q41*$S$2+V41*$X$2+AA41*$AC$2,Q41+V41+AA41))</f>
        <v>0</v>
      </c>
      <c r="M41" s="484">
        <f>IF(Т_РВО="Перший бакалаврський",IF(Т_ФН="денна",R41*$S$2+W41*$X$2+AB41*$AC$2+AG41*$AH$2+AL41*$AM$2+AQ41*$AR$2+AV41*$AW$2+BA41*$BB$2+BF41*$BG$2+BK41*$BL$2,R41+W41+AB41+AG41+AL41+AQ41+AV41+BA41+BF41+BK41),IF(Т_ФН="денна",R41*$S$2+W41*$X$2+AB41*$AC$2,R41+W41+AB41))</f>
        <v>0</v>
      </c>
      <c r="N41" s="488">
        <f t="shared" si="16"/>
        <v>0</v>
      </c>
      <c r="O41" s="567">
        <f t="shared" si="17"/>
        <v>0</v>
      </c>
      <c r="P41" s="152"/>
      <c r="Q41" s="152"/>
      <c r="R41" s="152"/>
      <c r="S41" s="151"/>
      <c r="T41" s="567">
        <f t="shared" si="18"/>
        <v>0</v>
      </c>
      <c r="U41" s="152"/>
      <c r="V41" s="152"/>
      <c r="W41" s="152"/>
      <c r="X41" s="151"/>
      <c r="Y41" s="567">
        <f t="shared" si="19"/>
        <v>0</v>
      </c>
      <c r="Z41" s="152"/>
      <c r="AA41" s="152"/>
      <c r="AB41" s="152"/>
      <c r="AC41" s="151"/>
      <c r="AD41" s="567">
        <f t="shared" si="20"/>
        <v>0</v>
      </c>
      <c r="AE41" s="152"/>
      <c r="AF41" s="152"/>
      <c r="AG41" s="152"/>
      <c r="AH41" s="151"/>
      <c r="AI41" s="567">
        <f t="shared" si="21"/>
        <v>0</v>
      </c>
      <c r="AJ41" s="152"/>
      <c r="AK41" s="152"/>
      <c r="AL41" s="152"/>
      <c r="AM41" s="151"/>
      <c r="AN41" s="567">
        <f t="shared" si="22"/>
        <v>0</v>
      </c>
      <c r="AO41" s="152"/>
      <c r="AP41" s="152"/>
      <c r="AQ41" s="152"/>
      <c r="AR41" s="151"/>
      <c r="AS41" s="567">
        <f t="shared" si="23"/>
        <v>0</v>
      </c>
      <c r="AT41" s="152"/>
      <c r="AU41" s="152"/>
      <c r="AV41" s="152"/>
      <c r="AW41" s="151"/>
      <c r="AX41" s="567">
        <f t="shared" si="24"/>
        <v>0</v>
      </c>
      <c r="AY41" s="152"/>
      <c r="AZ41" s="152"/>
      <c r="BA41" s="152"/>
      <c r="BB41" s="151"/>
      <c r="BC41" s="567">
        <f t="shared" si="25"/>
        <v>0</v>
      </c>
      <c r="BD41" s="152"/>
      <c r="BE41" s="152"/>
      <c r="BF41" s="152"/>
      <c r="BG41" s="149"/>
      <c r="BH41" s="567">
        <f t="shared" si="26"/>
        <v>0</v>
      </c>
      <c r="BI41" s="152"/>
      <c r="BJ41" s="152"/>
      <c r="BK41" s="152"/>
      <c r="BL41" s="149"/>
    </row>
    <row r="42" spans="1:64" ht="15.95" customHeight="1" x14ac:dyDescent="0.2">
      <c r="A42" s="178" t="s">
        <v>160</v>
      </c>
      <c r="B42" s="160" t="s">
        <v>254</v>
      </c>
      <c r="C42" s="146"/>
      <c r="D42" s="147"/>
      <c r="E42" s="148"/>
      <c r="F42" s="148"/>
      <c r="G42" s="149"/>
      <c r="H42" s="150"/>
      <c r="I42" s="483">
        <f t="shared" si="15"/>
        <v>0</v>
      </c>
      <c r="J42" s="484">
        <f>IF(Т_РВО="Перший бакалаврський",IF(Т_ФН="денна",O42*$S$2+T42*$X$2+Y42*$AC$2+AD42*$AH$2+AI42*$AM$2+AN42*$AR$2+AS42*$AW$2+AX42*$BB$2+BC42*$BG$2+BH42*$BL$2,O42+T42+Y42+AD42+AI42+AN42+AS42+AX42+BC42+BH42),IF(Т_ФН="денна",O42*$S$2+T42*$X$2+Y42*$AC$2,O42+T42+Y42))</f>
        <v>0</v>
      </c>
      <c r="K42" s="484">
        <f>IF(Т_РВО="Перший бакалаврський",IF(Т_ФН="денна",P42*$S$2+U42*$X$2+Z42*$AC$2+AE42*$AH$2+AJ42*$AM$2+AO42*$AR$2+AT42*$AW$2+AY42*$BB$2+BD42*$BG$2+BI42*$BL$2,P42+U42+Z42+AE42+AJ42+AO42+AT42+AY42+BD42+BI42),IF(Т_ФН="денна",P42*$S$2+U42*$X$2+Z42*$AC$2,P42+U42+Z42))</f>
        <v>0</v>
      </c>
      <c r="L42" s="484">
        <f>IF(Т_РВО="Перший бакалаврський",IF(Т_ФН="денна",Q42*$S$2+V42*$X$2+AA42*$AC$2+AF42*$AH$2+AK42*$AM$2+AP42*$AR$2+AU42*$AW$2+AZ42*$BB$2+BE42*$BG$2+BJ42*$BL$2,Q42+V42+AA42+AF42+AK42+AP42+AU42+AZ42+BE42+BJ42),IF(Т_ФН="денна",Q42*$S$2+V42*$X$2+AA42*$AC$2,Q42+V42+AA42))</f>
        <v>0</v>
      </c>
      <c r="M42" s="484">
        <f>IF(Т_РВО="Перший бакалаврський",IF(Т_ФН="денна",R42*$S$2+W42*$X$2+AB42*$AC$2+AG42*$AH$2+AL42*$AM$2+AQ42*$AR$2+AV42*$AW$2+BA42*$BB$2+BF42*$BG$2+BK42*$BL$2,R42+W42+AB42+AG42+AL42+AQ42+AV42+BA42+BF42+BK42),IF(Т_ФН="денна",R42*$S$2+W42*$X$2+AB42*$AC$2,R42+W42+AB42))</f>
        <v>0</v>
      </c>
      <c r="N42" s="488">
        <f t="shared" si="16"/>
        <v>0</v>
      </c>
      <c r="O42" s="567">
        <f t="shared" si="17"/>
        <v>0</v>
      </c>
      <c r="P42" s="152"/>
      <c r="Q42" s="152"/>
      <c r="R42" s="152"/>
      <c r="S42" s="151"/>
      <c r="T42" s="567">
        <f t="shared" si="18"/>
        <v>0</v>
      </c>
      <c r="U42" s="152"/>
      <c r="V42" s="152"/>
      <c r="W42" s="152"/>
      <c r="X42" s="151"/>
      <c r="Y42" s="567">
        <f t="shared" si="19"/>
        <v>0</v>
      </c>
      <c r="Z42" s="152"/>
      <c r="AA42" s="152"/>
      <c r="AB42" s="152"/>
      <c r="AC42" s="151"/>
      <c r="AD42" s="567">
        <f t="shared" si="20"/>
        <v>0</v>
      </c>
      <c r="AE42" s="152"/>
      <c r="AF42" s="152"/>
      <c r="AG42" s="152"/>
      <c r="AH42" s="151"/>
      <c r="AI42" s="567">
        <f t="shared" si="21"/>
        <v>0</v>
      </c>
      <c r="AJ42" s="152"/>
      <c r="AK42" s="152"/>
      <c r="AL42" s="152"/>
      <c r="AM42" s="151"/>
      <c r="AN42" s="567">
        <f t="shared" si="22"/>
        <v>0</v>
      </c>
      <c r="AO42" s="152"/>
      <c r="AP42" s="152"/>
      <c r="AQ42" s="152"/>
      <c r="AR42" s="151"/>
      <c r="AS42" s="567">
        <f t="shared" si="23"/>
        <v>0</v>
      </c>
      <c r="AT42" s="152"/>
      <c r="AU42" s="152"/>
      <c r="AV42" s="152"/>
      <c r="AW42" s="151"/>
      <c r="AX42" s="567">
        <f t="shared" si="24"/>
        <v>0</v>
      </c>
      <c r="AY42" s="152"/>
      <c r="AZ42" s="152"/>
      <c r="BA42" s="152"/>
      <c r="BB42" s="151"/>
      <c r="BC42" s="567">
        <f t="shared" si="25"/>
        <v>0</v>
      </c>
      <c r="BD42" s="152"/>
      <c r="BE42" s="152"/>
      <c r="BF42" s="152"/>
      <c r="BG42" s="149"/>
      <c r="BH42" s="567">
        <f t="shared" si="26"/>
        <v>0</v>
      </c>
      <c r="BI42" s="152"/>
      <c r="BJ42" s="152"/>
      <c r="BK42" s="152"/>
      <c r="BL42" s="149"/>
    </row>
    <row r="43" spans="1:64" ht="15.95" customHeight="1" x14ac:dyDescent="0.2">
      <c r="A43" s="178"/>
      <c r="B43" s="160"/>
      <c r="C43" s="146"/>
      <c r="D43" s="147"/>
      <c r="E43" s="148"/>
      <c r="F43" s="148"/>
      <c r="G43" s="149"/>
      <c r="H43" s="150"/>
      <c r="I43" s="483">
        <f t="shared" ref="I43:I49" si="27">H43*30</f>
        <v>0</v>
      </c>
      <c r="J43" s="484">
        <f>IF(Т_РВО="Перший бакалаврський",IF(Т_ФН="денна",O43*$S$2+T43*$X$2+Y43*$AC$2+AD43*$AH$2+AI43*$AM$2+AN43*$AR$2+AS43*$AW$2+AX43*$BB$2+BC43*$BG$2+BH43*$BL$2,O43+T43+Y43+AD43+AI43+AN43+AS43+AX43+BC43+BH43),IF(Т_ФН="денна",O43*$S$2+T43*$X$2+Y43*$AC$2,O43+T43+Y43))</f>
        <v>0</v>
      </c>
      <c r="K43" s="484">
        <f>IF(Т_РВО="Перший бакалаврський",IF(Т_ФН="денна",P43*$S$2+U43*$X$2+Z43*$AC$2+AE43*$AH$2+AJ43*$AM$2+AO43*$AR$2+AT43*$AW$2+AY43*$BB$2+BD43*$BG$2+BI43*$BL$2,P43+U43+Z43+AE43+AJ43+AO43+AT43+AY43+BD43+BI43),IF(Т_ФН="денна",P43*$S$2+U43*$X$2+Z43*$AC$2,P43+U43+Z43))</f>
        <v>0</v>
      </c>
      <c r="L43" s="484">
        <f>IF(Т_РВО="Перший бакалаврський",IF(Т_ФН="денна",Q43*$S$2+V43*$X$2+AA43*$AC$2+AF43*$AH$2+AK43*$AM$2+AP43*$AR$2+AU43*$AW$2+AZ43*$BB$2+BE43*$BG$2+BJ43*$BL$2,Q43+V43+AA43+AF43+AK43+AP43+AU43+AZ43+BE43+BJ43),IF(Т_ФН="денна",Q43*$S$2+V43*$X$2+AA43*$AC$2,Q43+V43+AA43))</f>
        <v>0</v>
      </c>
      <c r="M43" s="484">
        <f>IF(Т_РВО="Перший бакалаврський",IF(Т_ФН="денна",R43*$S$2+W43*$X$2+AB43*$AC$2+AG43*$AH$2+AL43*$AM$2+AQ43*$AR$2+AV43*$AW$2+BA43*$BB$2+BF43*$BG$2+BK43*$BL$2,R43+W43+AB43+AG43+AL43+AQ43+AV43+BA43+BF43+BK43),IF(Т_ФН="денна",R43*$S$2+W43*$X$2+AB43*$AC$2,R43+W43+AB43))</f>
        <v>0</v>
      </c>
      <c r="N43" s="488">
        <f t="shared" ref="N43:N49" si="28">I43-J43</f>
        <v>0</v>
      </c>
      <c r="O43" s="567">
        <f t="shared" si="17"/>
        <v>0</v>
      </c>
      <c r="P43" s="152"/>
      <c r="Q43" s="152"/>
      <c r="R43" s="152"/>
      <c r="S43" s="151"/>
      <c r="T43" s="567">
        <f t="shared" si="18"/>
        <v>0</v>
      </c>
      <c r="U43" s="152"/>
      <c r="V43" s="152"/>
      <c r="W43" s="152"/>
      <c r="X43" s="151"/>
      <c r="Y43" s="567">
        <f t="shared" si="19"/>
        <v>0</v>
      </c>
      <c r="Z43" s="152"/>
      <c r="AA43" s="152"/>
      <c r="AB43" s="152"/>
      <c r="AC43" s="151"/>
      <c r="AD43" s="567">
        <f t="shared" si="20"/>
        <v>0</v>
      </c>
      <c r="AE43" s="152"/>
      <c r="AF43" s="152"/>
      <c r="AG43" s="152"/>
      <c r="AH43" s="151"/>
      <c r="AI43" s="567">
        <f t="shared" si="21"/>
        <v>0</v>
      </c>
      <c r="AJ43" s="152"/>
      <c r="AK43" s="152"/>
      <c r="AL43" s="152"/>
      <c r="AM43" s="151"/>
      <c r="AN43" s="567">
        <f t="shared" si="22"/>
        <v>0</v>
      </c>
      <c r="AO43" s="152"/>
      <c r="AP43" s="152"/>
      <c r="AQ43" s="152"/>
      <c r="AR43" s="151"/>
      <c r="AS43" s="567">
        <f t="shared" si="23"/>
        <v>0</v>
      </c>
      <c r="AT43" s="152"/>
      <c r="AU43" s="152"/>
      <c r="AV43" s="152"/>
      <c r="AW43" s="151"/>
      <c r="AX43" s="567">
        <f t="shared" si="24"/>
        <v>0</v>
      </c>
      <c r="AY43" s="152"/>
      <c r="AZ43" s="152"/>
      <c r="BA43" s="152"/>
      <c r="BB43" s="151"/>
      <c r="BC43" s="567">
        <f t="shared" si="25"/>
        <v>0</v>
      </c>
      <c r="BD43" s="152"/>
      <c r="BE43" s="152"/>
      <c r="BF43" s="152"/>
      <c r="BG43" s="149"/>
      <c r="BH43" s="567">
        <f t="shared" si="26"/>
        <v>0</v>
      </c>
      <c r="BI43" s="152"/>
      <c r="BJ43" s="152"/>
      <c r="BK43" s="152"/>
      <c r="BL43" s="149"/>
    </row>
    <row r="44" spans="1:64" ht="15.95" customHeight="1" x14ac:dyDescent="0.2">
      <c r="A44" s="178" t="s">
        <v>349</v>
      </c>
      <c r="B44" s="160" t="s">
        <v>146</v>
      </c>
      <c r="C44" s="146"/>
      <c r="D44" s="147"/>
      <c r="E44" s="148"/>
      <c r="F44" s="148"/>
      <c r="G44" s="149"/>
      <c r="H44" s="150"/>
      <c r="I44" s="483">
        <f t="shared" si="27"/>
        <v>0</v>
      </c>
      <c r="J44" s="484">
        <f>IF(Т_РВО="Перший бакалаврський",IF(Т_ФН="денна",O44*$S$2+T44*$X$2+Y44*$AC$2+AD44*$AH$2+AI44*$AM$2+AN44*$AR$2+AS44*$AW$2+AX44*$BB$2+BC44*$BG$2+BH44*$BL$2,O44+T44+Y44+AD44+AI44+AN44+AS44+AX44+BC44+BH44),IF(Т_ФН="денна",O44*$S$2+T44*$X$2+Y44*$AC$2,O44+T44+Y44))</f>
        <v>0</v>
      </c>
      <c r="K44" s="484">
        <f>IF(Т_РВО="Перший бакалаврський",IF(Т_ФН="денна",P44*$S$2+U44*$X$2+Z44*$AC$2+AE44*$AH$2+AJ44*$AM$2+AO44*$AR$2+AT44*$AW$2+AY44*$BB$2+BD44*$BG$2+BI44*$BL$2,P44+U44+Z44+AE44+AJ44+AO44+AT44+AY44+BD44+BI44),IF(Т_ФН="денна",P44*$S$2+U44*$X$2+Z44*$AC$2,P44+U44+Z44))</f>
        <v>0</v>
      </c>
      <c r="L44" s="484">
        <f>IF(Т_РВО="Перший бакалаврський",IF(Т_ФН="денна",Q44*$S$2+V44*$X$2+AA44*$AC$2+AF44*$AH$2+AK44*$AM$2+AP44*$AR$2+AU44*$AW$2+AZ44*$BB$2+BE44*$BG$2+BJ44*$BL$2,Q44+V44+AA44+AF44+AK44+AP44+AU44+AZ44+BE44+BJ44),IF(Т_ФН="денна",Q44*$S$2+V44*$X$2+AA44*$AC$2,Q44+V44+AA44))</f>
        <v>0</v>
      </c>
      <c r="M44" s="484">
        <f>IF(Т_РВО="Перший бакалаврський",IF(Т_ФН="денна",R44*$S$2+W44*$X$2+AB44*$AC$2+AG44*$AH$2+AL44*$AM$2+AQ44*$AR$2+AV44*$AW$2+BA44*$BB$2+BF44*$BG$2+BK44*$BL$2,R44+W44+AB44+AG44+AL44+AQ44+AV44+BA44+BF44+BK44),IF(Т_ФН="денна",R44*$S$2+W44*$X$2+AB44*$AC$2,R44+W44+AB44))</f>
        <v>0</v>
      </c>
      <c r="N44" s="488">
        <f t="shared" si="28"/>
        <v>0</v>
      </c>
      <c r="O44" s="567">
        <f t="shared" si="17"/>
        <v>0</v>
      </c>
      <c r="P44" s="152"/>
      <c r="Q44" s="152"/>
      <c r="R44" s="152"/>
      <c r="S44" s="151"/>
      <c r="T44" s="567">
        <f t="shared" si="18"/>
        <v>0</v>
      </c>
      <c r="U44" s="152"/>
      <c r="V44" s="152"/>
      <c r="W44" s="152"/>
      <c r="X44" s="151"/>
      <c r="Y44" s="567">
        <f t="shared" si="19"/>
        <v>0</v>
      </c>
      <c r="Z44" s="152"/>
      <c r="AA44" s="152"/>
      <c r="AB44" s="152"/>
      <c r="AC44" s="151"/>
      <c r="AD44" s="567">
        <f t="shared" si="20"/>
        <v>0</v>
      </c>
      <c r="AE44" s="152"/>
      <c r="AF44" s="152"/>
      <c r="AG44" s="152"/>
      <c r="AH44" s="151"/>
      <c r="AI44" s="567">
        <f t="shared" si="21"/>
        <v>0</v>
      </c>
      <c r="AJ44" s="152"/>
      <c r="AK44" s="152"/>
      <c r="AL44" s="152"/>
      <c r="AM44" s="151"/>
      <c r="AN44" s="567">
        <f t="shared" si="22"/>
        <v>0</v>
      </c>
      <c r="AO44" s="152"/>
      <c r="AP44" s="152"/>
      <c r="AQ44" s="152"/>
      <c r="AR44" s="151"/>
      <c r="AS44" s="567">
        <f t="shared" si="23"/>
        <v>0</v>
      </c>
      <c r="AT44" s="152"/>
      <c r="AU44" s="152"/>
      <c r="AV44" s="152"/>
      <c r="AW44" s="151"/>
      <c r="AX44" s="567">
        <f t="shared" si="24"/>
        <v>0</v>
      </c>
      <c r="AY44" s="152"/>
      <c r="AZ44" s="152"/>
      <c r="BA44" s="152"/>
      <c r="BB44" s="151"/>
      <c r="BC44" s="567">
        <f t="shared" si="25"/>
        <v>0</v>
      </c>
      <c r="BD44" s="152"/>
      <c r="BE44" s="152"/>
      <c r="BF44" s="152"/>
      <c r="BG44" s="149"/>
      <c r="BH44" s="567">
        <f t="shared" si="26"/>
        <v>0</v>
      </c>
      <c r="BI44" s="152"/>
      <c r="BJ44" s="152"/>
      <c r="BK44" s="152"/>
      <c r="BL44" s="149"/>
    </row>
    <row r="45" spans="1:64" ht="15.95" customHeight="1" x14ac:dyDescent="0.2">
      <c r="A45" s="178" t="s">
        <v>350</v>
      </c>
      <c r="B45" s="160" t="s">
        <v>146</v>
      </c>
      <c r="C45" s="146"/>
      <c r="D45" s="147"/>
      <c r="E45" s="148"/>
      <c r="F45" s="148"/>
      <c r="G45" s="149"/>
      <c r="H45" s="150"/>
      <c r="I45" s="483">
        <f t="shared" ref="I45:I47" si="29">H45*30</f>
        <v>0</v>
      </c>
      <c r="J45" s="484">
        <f>IF(Т_РВО="Перший бакалаврський",IF(Т_ФН="денна",O45*$S$2+T45*$X$2+Y45*$AC$2+AD45*$AH$2+AI45*$AM$2+AN45*$AR$2+AS45*$AW$2+AX45*$BB$2+BC45*$BG$2+BH45*$BL$2,O45+T45+Y45+AD45+AI45+AN45+AS45+AX45+BC45+BH45),IF(Т_ФН="денна",O45*$S$2+T45*$X$2+Y45*$AC$2,O45+T45+Y45))</f>
        <v>0</v>
      </c>
      <c r="K45" s="484">
        <f>IF(Т_РВО="Перший бакалаврський",IF(Т_ФН="денна",P45*$S$2+U45*$X$2+Z45*$AC$2+AE45*$AH$2+AJ45*$AM$2+AO45*$AR$2+AT45*$AW$2+AY45*$BB$2+BD45*$BG$2+BI45*$BL$2,P45+U45+Z45+AE45+AJ45+AO45+AT45+AY45+BD45+BI45),IF(Т_ФН="денна",P45*$S$2+U45*$X$2+Z45*$AC$2,P45+U45+Z45))</f>
        <v>0</v>
      </c>
      <c r="L45" s="484">
        <f>IF(Т_РВО="Перший бакалаврський",IF(Т_ФН="денна",Q45*$S$2+V45*$X$2+AA45*$AC$2+AF45*$AH$2+AK45*$AM$2+AP45*$AR$2+AU45*$AW$2+AZ45*$BB$2+BE45*$BG$2+BJ45*$BL$2,Q45+V45+AA45+AF45+AK45+AP45+AU45+AZ45+BE45+BJ45),IF(Т_ФН="денна",Q45*$S$2+V45*$X$2+AA45*$AC$2,Q45+V45+AA45))</f>
        <v>0</v>
      </c>
      <c r="M45" s="484">
        <f>IF(Т_РВО="Перший бакалаврський",IF(Т_ФН="денна",R45*$S$2+W45*$X$2+AB45*$AC$2+AG45*$AH$2+AL45*$AM$2+AQ45*$AR$2+AV45*$AW$2+BA45*$BB$2+BF45*$BG$2+BK45*$BL$2,R45+W45+AB45+AG45+AL45+AQ45+AV45+BA45+BF45+BK45),IF(Т_ФН="денна",R45*$S$2+W45*$X$2+AB45*$AC$2,R45+W45+AB45))</f>
        <v>0</v>
      </c>
      <c r="N45" s="488">
        <f t="shared" ref="N45:N47" si="30">I45-J45</f>
        <v>0</v>
      </c>
      <c r="O45" s="567">
        <f t="shared" si="17"/>
        <v>0</v>
      </c>
      <c r="P45" s="152"/>
      <c r="Q45" s="152"/>
      <c r="R45" s="152"/>
      <c r="S45" s="151"/>
      <c r="T45" s="567">
        <f t="shared" si="18"/>
        <v>0</v>
      </c>
      <c r="U45" s="152"/>
      <c r="V45" s="152"/>
      <c r="W45" s="152"/>
      <c r="X45" s="151"/>
      <c r="Y45" s="567">
        <f t="shared" si="19"/>
        <v>0</v>
      </c>
      <c r="Z45" s="152"/>
      <c r="AA45" s="152"/>
      <c r="AB45" s="152"/>
      <c r="AC45" s="151"/>
      <c r="AD45" s="567">
        <f t="shared" si="20"/>
        <v>0</v>
      </c>
      <c r="AE45" s="152"/>
      <c r="AF45" s="152"/>
      <c r="AG45" s="152"/>
      <c r="AH45" s="151"/>
      <c r="AI45" s="567">
        <f t="shared" si="21"/>
        <v>0</v>
      </c>
      <c r="AJ45" s="152"/>
      <c r="AK45" s="152"/>
      <c r="AL45" s="152"/>
      <c r="AM45" s="151"/>
      <c r="AN45" s="567">
        <f t="shared" si="22"/>
        <v>0</v>
      </c>
      <c r="AO45" s="152"/>
      <c r="AP45" s="152"/>
      <c r="AQ45" s="152"/>
      <c r="AR45" s="151"/>
      <c r="AS45" s="567">
        <f t="shared" si="23"/>
        <v>0</v>
      </c>
      <c r="AT45" s="152"/>
      <c r="AU45" s="152"/>
      <c r="AV45" s="152"/>
      <c r="AW45" s="151"/>
      <c r="AX45" s="567">
        <f t="shared" si="24"/>
        <v>0</v>
      </c>
      <c r="AY45" s="152"/>
      <c r="AZ45" s="152"/>
      <c r="BA45" s="152"/>
      <c r="BB45" s="151"/>
      <c r="BC45" s="567">
        <f t="shared" si="25"/>
        <v>0</v>
      </c>
      <c r="BD45" s="152"/>
      <c r="BE45" s="152"/>
      <c r="BF45" s="152"/>
      <c r="BG45" s="149"/>
      <c r="BH45" s="567">
        <f t="shared" si="26"/>
        <v>0</v>
      </c>
      <c r="BI45" s="152"/>
      <c r="BJ45" s="152"/>
      <c r="BK45" s="152"/>
      <c r="BL45" s="149"/>
    </row>
    <row r="46" spans="1:64" ht="15.95" customHeight="1" x14ac:dyDescent="0.2">
      <c r="A46" s="178" t="s">
        <v>351</v>
      </c>
      <c r="B46" s="160" t="s">
        <v>147</v>
      </c>
      <c r="C46" s="146"/>
      <c r="D46" s="147"/>
      <c r="E46" s="148"/>
      <c r="F46" s="148"/>
      <c r="G46" s="149"/>
      <c r="H46" s="150"/>
      <c r="I46" s="483">
        <f t="shared" si="29"/>
        <v>0</v>
      </c>
      <c r="J46" s="484">
        <f>IF(Т_РВО="Перший бакалаврський",IF(Т_ФН="денна",O46*$S$2+T46*$X$2+Y46*$AC$2+AD46*$AH$2+AI46*$AM$2+AN46*$AR$2+AS46*$AW$2+AX46*$BB$2+BC46*$BG$2+BH46*$BL$2,O46+T46+Y46+AD46+AI46+AN46+AS46+AX46+BC46+BH46),IF(Т_ФН="денна",O46*$S$2+T46*$X$2+Y46*$AC$2,O46+T46+Y46))</f>
        <v>0</v>
      </c>
      <c r="K46" s="484">
        <f>IF(Т_РВО="Перший бакалаврський",IF(Т_ФН="денна",P46*$S$2+U46*$X$2+Z46*$AC$2+AE46*$AH$2+AJ46*$AM$2+AO46*$AR$2+AT46*$AW$2+AY46*$BB$2+BD46*$BG$2+BI46*$BL$2,P46+U46+Z46+AE46+AJ46+AO46+AT46+AY46+BD46+BI46),IF(Т_ФН="денна",P46*$S$2+U46*$X$2+Z46*$AC$2,P46+U46+Z46))</f>
        <v>0</v>
      </c>
      <c r="L46" s="484">
        <f>IF(Т_РВО="Перший бакалаврський",IF(Т_ФН="денна",Q46*$S$2+V46*$X$2+AA46*$AC$2+AF46*$AH$2+AK46*$AM$2+AP46*$AR$2+AU46*$AW$2+AZ46*$BB$2+BE46*$BG$2+BJ46*$BL$2,Q46+V46+AA46+AF46+AK46+AP46+AU46+AZ46+BE46+BJ46),IF(Т_ФН="денна",Q46*$S$2+V46*$X$2+AA46*$AC$2,Q46+V46+AA46))</f>
        <v>0</v>
      </c>
      <c r="M46" s="484">
        <f>IF(Т_РВО="Перший бакалаврський",IF(Т_ФН="денна",R46*$S$2+W46*$X$2+AB46*$AC$2+AG46*$AH$2+AL46*$AM$2+AQ46*$AR$2+AV46*$AW$2+BA46*$BB$2+BF46*$BG$2+BK46*$BL$2,R46+W46+AB46+AG46+AL46+AQ46+AV46+BA46+BF46+BK46),IF(Т_ФН="денна",R46*$S$2+W46*$X$2+AB46*$AC$2,R46+W46+AB46))</f>
        <v>0</v>
      </c>
      <c r="N46" s="488">
        <f t="shared" si="30"/>
        <v>0</v>
      </c>
      <c r="O46" s="567">
        <f t="shared" si="17"/>
        <v>0</v>
      </c>
      <c r="P46" s="152"/>
      <c r="Q46" s="152"/>
      <c r="R46" s="152"/>
      <c r="S46" s="151"/>
      <c r="T46" s="567">
        <f t="shared" si="18"/>
        <v>0</v>
      </c>
      <c r="U46" s="152"/>
      <c r="V46" s="152"/>
      <c r="W46" s="152"/>
      <c r="X46" s="151"/>
      <c r="Y46" s="567">
        <f t="shared" si="19"/>
        <v>0</v>
      </c>
      <c r="Z46" s="152"/>
      <c r="AA46" s="152"/>
      <c r="AB46" s="152"/>
      <c r="AC46" s="151"/>
      <c r="AD46" s="567">
        <f t="shared" si="20"/>
        <v>0</v>
      </c>
      <c r="AE46" s="152"/>
      <c r="AF46" s="152"/>
      <c r="AG46" s="152"/>
      <c r="AH46" s="151"/>
      <c r="AI46" s="567">
        <f t="shared" si="21"/>
        <v>0</v>
      </c>
      <c r="AJ46" s="152"/>
      <c r="AK46" s="152"/>
      <c r="AL46" s="152"/>
      <c r="AM46" s="151"/>
      <c r="AN46" s="567">
        <f t="shared" si="22"/>
        <v>0</v>
      </c>
      <c r="AO46" s="152"/>
      <c r="AP46" s="152"/>
      <c r="AQ46" s="152"/>
      <c r="AR46" s="151"/>
      <c r="AS46" s="567">
        <f t="shared" si="23"/>
        <v>0</v>
      </c>
      <c r="AT46" s="152"/>
      <c r="AU46" s="152"/>
      <c r="AV46" s="152"/>
      <c r="AW46" s="151"/>
      <c r="AX46" s="567">
        <f t="shared" si="24"/>
        <v>0</v>
      </c>
      <c r="AY46" s="152"/>
      <c r="AZ46" s="152"/>
      <c r="BA46" s="152"/>
      <c r="BB46" s="151"/>
      <c r="BC46" s="567">
        <f t="shared" si="25"/>
        <v>0</v>
      </c>
      <c r="BD46" s="152"/>
      <c r="BE46" s="152"/>
      <c r="BF46" s="152"/>
      <c r="BG46" s="149"/>
      <c r="BH46" s="567">
        <f t="shared" si="26"/>
        <v>0</v>
      </c>
      <c r="BI46" s="152"/>
      <c r="BJ46" s="152"/>
      <c r="BK46" s="152"/>
      <c r="BL46" s="149"/>
    </row>
    <row r="47" spans="1:64" ht="15.95" customHeight="1" x14ac:dyDescent="0.2">
      <c r="A47" s="178" t="s">
        <v>352</v>
      </c>
      <c r="B47" s="160" t="s">
        <v>147</v>
      </c>
      <c r="C47" s="146"/>
      <c r="D47" s="147"/>
      <c r="E47" s="148"/>
      <c r="F47" s="148"/>
      <c r="G47" s="149"/>
      <c r="H47" s="150"/>
      <c r="I47" s="483">
        <f t="shared" si="29"/>
        <v>0</v>
      </c>
      <c r="J47" s="484">
        <f>IF(Т_РВО="Перший бакалаврський",IF(Т_ФН="денна",O47*$S$2+T47*$X$2+Y47*$AC$2+AD47*$AH$2+AI47*$AM$2+AN47*$AR$2+AS47*$AW$2+AX47*$BB$2+BC47*$BG$2+BH47*$BL$2,O47+T47+Y47+AD47+AI47+AN47+AS47+AX47+BC47+BH47),IF(Т_ФН="денна",O47*$S$2+T47*$X$2+Y47*$AC$2,O47+T47+Y47))</f>
        <v>0</v>
      </c>
      <c r="K47" s="484">
        <f>IF(Т_РВО="Перший бакалаврський",IF(Т_ФН="денна",P47*$S$2+U47*$X$2+Z47*$AC$2+AE47*$AH$2+AJ47*$AM$2+AO47*$AR$2+AT47*$AW$2+AY47*$BB$2+BD47*$BG$2+BI47*$BL$2,P47+U47+Z47+AE47+AJ47+AO47+AT47+AY47+BD47+BI47),IF(Т_ФН="денна",P47*$S$2+U47*$X$2+Z47*$AC$2,P47+U47+Z47))</f>
        <v>0</v>
      </c>
      <c r="L47" s="484">
        <f>IF(Т_РВО="Перший бакалаврський",IF(Т_ФН="денна",Q47*$S$2+V47*$X$2+AA47*$AC$2+AF47*$AH$2+AK47*$AM$2+AP47*$AR$2+AU47*$AW$2+AZ47*$BB$2+BE47*$BG$2+BJ47*$BL$2,Q47+V47+AA47+AF47+AK47+AP47+AU47+AZ47+BE47+BJ47),IF(Т_ФН="денна",Q47*$S$2+V47*$X$2+AA47*$AC$2,Q47+V47+AA47))</f>
        <v>0</v>
      </c>
      <c r="M47" s="484">
        <f>IF(Т_РВО="Перший бакалаврський",IF(Т_ФН="денна",R47*$S$2+W47*$X$2+AB47*$AC$2+AG47*$AH$2+AL47*$AM$2+AQ47*$AR$2+AV47*$AW$2+BA47*$BB$2+BF47*$BG$2+BK47*$BL$2,R47+W47+AB47+AG47+AL47+AQ47+AV47+BA47+BF47+BK47),IF(Т_ФН="денна",R47*$S$2+W47*$X$2+AB47*$AC$2,R47+W47+AB47))</f>
        <v>0</v>
      </c>
      <c r="N47" s="488">
        <f t="shared" si="30"/>
        <v>0</v>
      </c>
      <c r="O47" s="567">
        <f t="shared" si="17"/>
        <v>0</v>
      </c>
      <c r="P47" s="152"/>
      <c r="Q47" s="152"/>
      <c r="R47" s="152"/>
      <c r="S47" s="151"/>
      <c r="T47" s="567">
        <f t="shared" si="18"/>
        <v>0</v>
      </c>
      <c r="U47" s="152"/>
      <c r="V47" s="152"/>
      <c r="W47" s="152"/>
      <c r="X47" s="151"/>
      <c r="Y47" s="567">
        <f t="shared" si="19"/>
        <v>0</v>
      </c>
      <c r="Z47" s="152"/>
      <c r="AA47" s="152"/>
      <c r="AB47" s="152"/>
      <c r="AC47" s="151"/>
      <c r="AD47" s="567">
        <f t="shared" si="20"/>
        <v>0</v>
      </c>
      <c r="AE47" s="152"/>
      <c r="AF47" s="152"/>
      <c r="AG47" s="152"/>
      <c r="AH47" s="151"/>
      <c r="AI47" s="567">
        <f t="shared" si="21"/>
        <v>0</v>
      </c>
      <c r="AJ47" s="152"/>
      <c r="AK47" s="152"/>
      <c r="AL47" s="152"/>
      <c r="AM47" s="151"/>
      <c r="AN47" s="567">
        <f t="shared" si="22"/>
        <v>0</v>
      </c>
      <c r="AO47" s="152"/>
      <c r="AP47" s="152"/>
      <c r="AQ47" s="152"/>
      <c r="AR47" s="151"/>
      <c r="AS47" s="567">
        <f t="shared" si="23"/>
        <v>0</v>
      </c>
      <c r="AT47" s="152"/>
      <c r="AU47" s="152"/>
      <c r="AV47" s="152"/>
      <c r="AW47" s="151"/>
      <c r="AX47" s="567">
        <f t="shared" si="24"/>
        <v>0</v>
      </c>
      <c r="AY47" s="152"/>
      <c r="AZ47" s="152"/>
      <c r="BA47" s="152"/>
      <c r="BB47" s="151"/>
      <c r="BC47" s="567">
        <f t="shared" si="25"/>
        <v>0</v>
      </c>
      <c r="BD47" s="152"/>
      <c r="BE47" s="152"/>
      <c r="BF47" s="152"/>
      <c r="BG47" s="149"/>
      <c r="BH47" s="567">
        <f t="shared" si="26"/>
        <v>0</v>
      </c>
      <c r="BI47" s="152"/>
      <c r="BJ47" s="152"/>
      <c r="BK47" s="152"/>
      <c r="BL47" s="149"/>
    </row>
    <row r="48" spans="1:64" ht="15.95" customHeight="1" x14ac:dyDescent="0.2">
      <c r="A48" s="178" t="s">
        <v>366</v>
      </c>
      <c r="B48" s="160" t="s">
        <v>148</v>
      </c>
      <c r="C48" s="146"/>
      <c r="D48" s="147"/>
      <c r="E48" s="148"/>
      <c r="F48" s="148"/>
      <c r="G48" s="149"/>
      <c r="H48" s="150"/>
      <c r="I48" s="483">
        <f t="shared" si="27"/>
        <v>0</v>
      </c>
      <c r="J48" s="484">
        <f>IF(Т_РВО="Перший бакалаврський",IF(Т_ФН="денна",O48*$S$2+T48*$X$2+Y48*$AC$2+AD48*$AH$2+AI48*$AM$2+AN48*$AR$2+AS48*$AW$2+AX48*$BB$2+BC48*$BG$2+BH48*$BL$2,O48+T48+Y48+AD48+AI48+AN48+AS48+AX48+BC48+BH48),IF(Т_ФН="денна",O48*$S$2+T48*$X$2+Y48*$AC$2,O48+T48+Y48))</f>
        <v>0</v>
      </c>
      <c r="K48" s="484">
        <f>IF(Т_РВО="Перший бакалаврський",IF(Т_ФН="денна",P48*$S$2+U48*$X$2+Z48*$AC$2+AE48*$AH$2+AJ48*$AM$2+AO48*$AR$2+AT48*$AW$2+AY48*$BB$2+BD48*$BG$2+BI48*$BL$2,P48+U48+Z48+AE48+AJ48+AO48+AT48+AY48+BD48+BI48),IF(Т_ФН="денна",P48*$S$2+U48*$X$2+Z48*$AC$2,P48+U48+Z48))</f>
        <v>0</v>
      </c>
      <c r="L48" s="484">
        <f>IF(Т_РВО="Перший бакалаврський",IF(Т_ФН="денна",Q48*$S$2+V48*$X$2+AA48*$AC$2+AF48*$AH$2+AK48*$AM$2+AP48*$AR$2+AU48*$AW$2+AZ48*$BB$2+BE48*$BG$2+BJ48*$BL$2,Q48+V48+AA48+AF48+AK48+AP48+AU48+AZ48+BE48+BJ48),IF(Т_ФН="денна",Q48*$S$2+V48*$X$2+AA48*$AC$2,Q48+V48+AA48))</f>
        <v>0</v>
      </c>
      <c r="M48" s="484">
        <f>IF(Т_РВО="Перший бакалаврський",IF(Т_ФН="денна",R48*$S$2+W48*$X$2+AB48*$AC$2+AG48*$AH$2+AL48*$AM$2+AQ48*$AR$2+AV48*$AW$2+BA48*$BB$2+BF48*$BG$2+BK48*$BL$2,R48+W48+AB48+AG48+AL48+AQ48+AV48+BA48+BF48+BK48),IF(Т_ФН="денна",R48*$S$2+W48*$X$2+AB48*$AC$2,R48+W48+AB48))</f>
        <v>0</v>
      </c>
      <c r="N48" s="488">
        <f t="shared" si="28"/>
        <v>0</v>
      </c>
      <c r="O48" s="567">
        <f t="shared" si="17"/>
        <v>0</v>
      </c>
      <c r="P48" s="152"/>
      <c r="Q48" s="152"/>
      <c r="R48" s="152"/>
      <c r="S48" s="151"/>
      <c r="T48" s="567">
        <f t="shared" si="18"/>
        <v>0</v>
      </c>
      <c r="U48" s="152"/>
      <c r="V48" s="152"/>
      <c r="W48" s="152"/>
      <c r="X48" s="151"/>
      <c r="Y48" s="567">
        <f t="shared" si="19"/>
        <v>0</v>
      </c>
      <c r="Z48" s="152"/>
      <c r="AA48" s="152"/>
      <c r="AB48" s="152"/>
      <c r="AC48" s="151"/>
      <c r="AD48" s="567">
        <f t="shared" si="20"/>
        <v>0</v>
      </c>
      <c r="AE48" s="152"/>
      <c r="AF48" s="152"/>
      <c r="AG48" s="152"/>
      <c r="AH48" s="151"/>
      <c r="AI48" s="567">
        <f t="shared" si="21"/>
        <v>0</v>
      </c>
      <c r="AJ48" s="152"/>
      <c r="AK48" s="152"/>
      <c r="AL48" s="152"/>
      <c r="AM48" s="151"/>
      <c r="AN48" s="567">
        <f t="shared" si="22"/>
        <v>0</v>
      </c>
      <c r="AO48" s="152"/>
      <c r="AP48" s="152"/>
      <c r="AQ48" s="152"/>
      <c r="AR48" s="151"/>
      <c r="AS48" s="567">
        <f t="shared" si="23"/>
        <v>0</v>
      </c>
      <c r="AT48" s="152"/>
      <c r="AU48" s="152"/>
      <c r="AV48" s="152"/>
      <c r="AW48" s="151"/>
      <c r="AX48" s="567">
        <f t="shared" si="24"/>
        <v>0</v>
      </c>
      <c r="AY48" s="152"/>
      <c r="AZ48" s="152"/>
      <c r="BA48" s="152"/>
      <c r="BB48" s="151"/>
      <c r="BC48" s="567">
        <f t="shared" si="25"/>
        <v>0</v>
      </c>
      <c r="BD48" s="152"/>
      <c r="BE48" s="152"/>
      <c r="BF48" s="152"/>
      <c r="BG48" s="149"/>
      <c r="BH48" s="567">
        <f t="shared" si="26"/>
        <v>0</v>
      </c>
      <c r="BI48" s="152"/>
      <c r="BJ48" s="152"/>
      <c r="BK48" s="152"/>
      <c r="BL48" s="149"/>
    </row>
    <row r="49" spans="1:86" ht="15.95" customHeight="1" x14ac:dyDescent="0.2">
      <c r="A49" s="178" t="s">
        <v>367</v>
      </c>
      <c r="B49" s="161" t="s">
        <v>149</v>
      </c>
      <c r="C49" s="154"/>
      <c r="D49" s="155"/>
      <c r="E49" s="156"/>
      <c r="F49" s="156"/>
      <c r="G49" s="157"/>
      <c r="H49" s="158"/>
      <c r="I49" s="485">
        <f t="shared" si="27"/>
        <v>0</v>
      </c>
      <c r="J49" s="484">
        <f>IF(Т_РВО="Перший бакалаврський",IF(Т_ФН="денна",O49*$S$2+T49*$X$2+Y49*$AC$2+AD49*$AH$2+AI49*$AM$2+AN49*$AR$2+AS49*$AW$2+AX49*$BB$2+BC49*$BG$2+BH49*$BL$2,O49+T49+Y49+AD49+AI49+AN49+AS49+AX49+BC49+BH49),IF(Т_ФН="денна",O49*$S$2+T49*$X$2+Y49*$AC$2,O49+T49+Y49))</f>
        <v>0</v>
      </c>
      <c r="K49" s="484">
        <f>IF(Т_РВО="Перший бакалаврський",IF(Т_ФН="денна",P49*$S$2+U49*$X$2+Z49*$AC$2+AE49*$AH$2+AJ49*$AM$2+AO49*$AR$2+AT49*$AW$2+AY49*$BB$2+BD49*$BG$2+BI49*$BL$2,P49+U49+Z49+AE49+AJ49+AO49+AT49+AY49+BD49+BI49),IF(Т_ФН="денна",P49*$S$2+U49*$X$2+Z49*$AC$2,P49+U49+Z49))</f>
        <v>0</v>
      </c>
      <c r="L49" s="484">
        <f>IF(Т_РВО="Перший бакалаврський",IF(Т_ФН="денна",Q49*$S$2+V49*$X$2+AA49*$AC$2+AF49*$AH$2+AK49*$AM$2+AP49*$AR$2+AU49*$AW$2+AZ49*$BB$2+BE49*$BG$2+BJ49*$BL$2,Q49+V49+AA49+AF49+AK49+AP49+AU49+AZ49+BE49+BJ49),IF(Т_ФН="денна",Q49*$S$2+V49*$X$2+AA49*$AC$2,Q49+V49+AA49))</f>
        <v>0</v>
      </c>
      <c r="M49" s="484">
        <f>IF(Т_РВО="Перший бакалаврський",IF(Т_ФН="денна",R49*$S$2+W49*$X$2+AB49*$AC$2+AG49*$AH$2+AL49*$AM$2+AQ49*$AR$2+AV49*$AW$2+BA49*$BB$2+BF49*$BG$2+BK49*$BL$2,R49+W49+AB49+AG49+AL49+AQ49+AV49+BA49+BF49+BK49),IF(Т_ФН="денна",R49*$S$2+W49*$X$2+AB49*$AC$2,R49+W49+AB49))</f>
        <v>0</v>
      </c>
      <c r="N49" s="489">
        <f t="shared" si="28"/>
        <v>0</v>
      </c>
      <c r="O49" s="567">
        <f t="shared" si="17"/>
        <v>0</v>
      </c>
      <c r="P49" s="544"/>
      <c r="Q49" s="544"/>
      <c r="R49" s="544"/>
      <c r="S49" s="159"/>
      <c r="T49" s="567">
        <f t="shared" si="18"/>
        <v>0</v>
      </c>
      <c r="U49" s="544"/>
      <c r="V49" s="544"/>
      <c r="W49" s="544"/>
      <c r="X49" s="159"/>
      <c r="Y49" s="567">
        <f t="shared" si="19"/>
        <v>0</v>
      </c>
      <c r="Z49" s="544"/>
      <c r="AA49" s="544"/>
      <c r="AB49" s="544"/>
      <c r="AC49" s="159"/>
      <c r="AD49" s="567">
        <f t="shared" si="20"/>
        <v>0</v>
      </c>
      <c r="AE49" s="544"/>
      <c r="AF49" s="544"/>
      <c r="AG49" s="544"/>
      <c r="AH49" s="159"/>
      <c r="AI49" s="567">
        <f t="shared" si="21"/>
        <v>0</v>
      </c>
      <c r="AJ49" s="544"/>
      <c r="AK49" s="544"/>
      <c r="AL49" s="544"/>
      <c r="AM49" s="159"/>
      <c r="AN49" s="567">
        <f t="shared" si="22"/>
        <v>0</v>
      </c>
      <c r="AO49" s="544"/>
      <c r="AP49" s="544"/>
      <c r="AQ49" s="544"/>
      <c r="AR49" s="159"/>
      <c r="AS49" s="567">
        <f t="shared" si="23"/>
        <v>0</v>
      </c>
      <c r="AT49" s="544"/>
      <c r="AU49" s="544"/>
      <c r="AV49" s="544"/>
      <c r="AW49" s="159"/>
      <c r="AX49" s="567">
        <f t="shared" si="24"/>
        <v>0</v>
      </c>
      <c r="AY49" s="544"/>
      <c r="AZ49" s="544"/>
      <c r="BA49" s="544"/>
      <c r="BB49" s="159"/>
      <c r="BC49" s="567">
        <f t="shared" si="25"/>
        <v>0</v>
      </c>
      <c r="BD49" s="544"/>
      <c r="BE49" s="544"/>
      <c r="BF49" s="544"/>
      <c r="BG49" s="157"/>
      <c r="BH49" s="567">
        <f t="shared" si="26"/>
        <v>0</v>
      </c>
      <c r="BI49" s="544"/>
      <c r="BJ49" s="544"/>
      <c r="BK49" s="544"/>
      <c r="BL49" s="157"/>
    </row>
    <row r="50" spans="1:86" ht="15.95" customHeight="1" x14ac:dyDescent="0.2">
      <c r="A50" s="336" t="s">
        <v>140</v>
      </c>
      <c r="B50" s="337"/>
      <c r="C50" s="337"/>
      <c r="D50" s="337"/>
      <c r="E50" s="337"/>
      <c r="F50" s="337"/>
      <c r="G50" s="338"/>
      <c r="H50" s="492">
        <f t="shared" ref="H50:N50" si="31">SUM(H27:H28)</f>
        <v>0</v>
      </c>
      <c r="I50" s="483">
        <f t="shared" si="31"/>
        <v>0</v>
      </c>
      <c r="J50" s="484">
        <f t="shared" si="31"/>
        <v>0</v>
      </c>
      <c r="K50" s="484">
        <f t="shared" si="31"/>
        <v>0</v>
      </c>
      <c r="L50" s="484">
        <f t="shared" si="31"/>
        <v>0</v>
      </c>
      <c r="M50" s="484">
        <f t="shared" si="31"/>
        <v>0</v>
      </c>
      <c r="N50" s="486">
        <f t="shared" si="31"/>
        <v>0</v>
      </c>
      <c r="O50" s="563">
        <f t="shared" ref="O50:BL50" si="32">SUM(O27:O49)</f>
        <v>0</v>
      </c>
      <c r="P50" s="545"/>
      <c r="Q50" s="545"/>
      <c r="R50" s="545"/>
      <c r="S50" s="486">
        <f t="shared" si="32"/>
        <v>0</v>
      </c>
      <c r="T50" s="487">
        <f t="shared" si="32"/>
        <v>0</v>
      </c>
      <c r="U50" s="545"/>
      <c r="V50" s="545"/>
      <c r="W50" s="545"/>
      <c r="X50" s="486">
        <f t="shared" si="32"/>
        <v>0</v>
      </c>
      <c r="Y50" s="487">
        <f t="shared" si="32"/>
        <v>0</v>
      </c>
      <c r="Z50" s="545"/>
      <c r="AA50" s="545"/>
      <c r="AB50" s="545"/>
      <c r="AC50" s="486">
        <f t="shared" si="32"/>
        <v>0</v>
      </c>
      <c r="AD50" s="487">
        <f t="shared" si="32"/>
        <v>0</v>
      </c>
      <c r="AE50" s="545"/>
      <c r="AF50" s="545"/>
      <c r="AG50" s="545"/>
      <c r="AH50" s="486">
        <f t="shared" si="32"/>
        <v>0</v>
      </c>
      <c r="AI50" s="487">
        <f t="shared" si="32"/>
        <v>0</v>
      </c>
      <c r="AJ50" s="545"/>
      <c r="AK50" s="545"/>
      <c r="AL50" s="545"/>
      <c r="AM50" s="486">
        <f t="shared" si="32"/>
        <v>0</v>
      </c>
      <c r="AN50" s="487">
        <f t="shared" si="32"/>
        <v>0</v>
      </c>
      <c r="AO50" s="545"/>
      <c r="AP50" s="545"/>
      <c r="AQ50" s="545"/>
      <c r="AR50" s="486">
        <f t="shared" si="32"/>
        <v>0</v>
      </c>
      <c r="AS50" s="487">
        <f t="shared" si="32"/>
        <v>0</v>
      </c>
      <c r="AT50" s="545"/>
      <c r="AU50" s="545"/>
      <c r="AV50" s="545"/>
      <c r="AW50" s="486">
        <f t="shared" si="32"/>
        <v>0</v>
      </c>
      <c r="AX50" s="487">
        <f t="shared" si="32"/>
        <v>0</v>
      </c>
      <c r="AY50" s="545"/>
      <c r="AZ50" s="545"/>
      <c r="BA50" s="545"/>
      <c r="BB50" s="486">
        <f t="shared" si="32"/>
        <v>0</v>
      </c>
      <c r="BC50" s="487">
        <f t="shared" si="32"/>
        <v>0</v>
      </c>
      <c r="BD50" s="545"/>
      <c r="BE50" s="545"/>
      <c r="BF50" s="545"/>
      <c r="BG50" s="486">
        <f t="shared" si="32"/>
        <v>0</v>
      </c>
      <c r="BH50" s="487">
        <f t="shared" si="32"/>
        <v>0</v>
      </c>
      <c r="BI50" s="545"/>
      <c r="BJ50" s="545"/>
      <c r="BK50" s="545"/>
      <c r="BL50" s="486">
        <f t="shared" si="32"/>
        <v>0</v>
      </c>
    </row>
    <row r="51" spans="1:86" ht="15.95" customHeight="1" thickBot="1" x14ac:dyDescent="0.25">
      <c r="A51" s="342" t="s">
        <v>144</v>
      </c>
      <c r="B51" s="343"/>
      <c r="C51" s="343"/>
      <c r="D51" s="343"/>
      <c r="E51" s="343"/>
      <c r="F51" s="343"/>
      <c r="G51" s="344"/>
      <c r="H51" s="493">
        <f t="shared" ref="H51:BL51" si="33">H25+H50</f>
        <v>0</v>
      </c>
      <c r="I51" s="490">
        <f t="shared" si="33"/>
        <v>0</v>
      </c>
      <c r="J51" s="491">
        <f t="shared" si="33"/>
        <v>0</v>
      </c>
      <c r="K51" s="491">
        <f t="shared" si="33"/>
        <v>0</v>
      </c>
      <c r="L51" s="491">
        <f t="shared" si="33"/>
        <v>0</v>
      </c>
      <c r="M51" s="491">
        <f t="shared" si="33"/>
        <v>0</v>
      </c>
      <c r="N51" s="494">
        <f t="shared" si="33"/>
        <v>0</v>
      </c>
      <c r="O51" s="564">
        <f t="shared" si="33"/>
        <v>0</v>
      </c>
      <c r="P51" s="546"/>
      <c r="Q51" s="546"/>
      <c r="R51" s="546"/>
      <c r="S51" s="494">
        <f t="shared" si="33"/>
        <v>0</v>
      </c>
      <c r="T51" s="565">
        <f t="shared" si="33"/>
        <v>0</v>
      </c>
      <c r="U51" s="546"/>
      <c r="V51" s="546"/>
      <c r="W51" s="546"/>
      <c r="X51" s="494">
        <f t="shared" si="33"/>
        <v>0</v>
      </c>
      <c r="Y51" s="565">
        <f t="shared" si="33"/>
        <v>0</v>
      </c>
      <c r="Z51" s="546"/>
      <c r="AA51" s="546"/>
      <c r="AB51" s="546"/>
      <c r="AC51" s="494">
        <f t="shared" si="33"/>
        <v>0</v>
      </c>
      <c r="AD51" s="565">
        <f t="shared" si="33"/>
        <v>0</v>
      </c>
      <c r="AE51" s="546"/>
      <c r="AF51" s="546"/>
      <c r="AG51" s="546"/>
      <c r="AH51" s="494">
        <f t="shared" si="33"/>
        <v>0</v>
      </c>
      <c r="AI51" s="565">
        <f t="shared" si="33"/>
        <v>0</v>
      </c>
      <c r="AJ51" s="546"/>
      <c r="AK51" s="546"/>
      <c r="AL51" s="546"/>
      <c r="AM51" s="494">
        <f t="shared" si="33"/>
        <v>0</v>
      </c>
      <c r="AN51" s="565">
        <f t="shared" si="33"/>
        <v>0</v>
      </c>
      <c r="AO51" s="546"/>
      <c r="AP51" s="546"/>
      <c r="AQ51" s="546"/>
      <c r="AR51" s="494">
        <f t="shared" si="33"/>
        <v>0</v>
      </c>
      <c r="AS51" s="565">
        <f t="shared" si="33"/>
        <v>0</v>
      </c>
      <c r="AT51" s="546"/>
      <c r="AU51" s="546"/>
      <c r="AV51" s="546"/>
      <c r="AW51" s="494">
        <f t="shared" si="33"/>
        <v>0</v>
      </c>
      <c r="AX51" s="565">
        <f t="shared" si="33"/>
        <v>0</v>
      </c>
      <c r="AY51" s="546"/>
      <c r="AZ51" s="546"/>
      <c r="BA51" s="546"/>
      <c r="BB51" s="494">
        <f t="shared" si="33"/>
        <v>0</v>
      </c>
      <c r="BC51" s="565">
        <f t="shared" si="33"/>
        <v>0</v>
      </c>
      <c r="BD51" s="546"/>
      <c r="BE51" s="546"/>
      <c r="BF51" s="546"/>
      <c r="BG51" s="494">
        <f t="shared" si="33"/>
        <v>0</v>
      </c>
      <c r="BH51" s="565">
        <f t="shared" si="33"/>
        <v>0</v>
      </c>
      <c r="BI51" s="546"/>
      <c r="BJ51" s="546"/>
      <c r="BK51" s="546"/>
      <c r="BL51" s="494">
        <f t="shared" si="33"/>
        <v>0</v>
      </c>
    </row>
    <row r="52" spans="1:86" ht="15.95" customHeight="1" x14ac:dyDescent="0.2">
      <c r="A52" s="339" t="s">
        <v>145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1"/>
    </row>
    <row r="53" spans="1:86" ht="15.95" customHeight="1" x14ac:dyDescent="0.2">
      <c r="A53" s="333" t="s">
        <v>142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5"/>
      <c r="BW53" s="9">
        <v>16</v>
      </c>
      <c r="CE53" s="144">
        <v>32</v>
      </c>
      <c r="CF53" s="9" t="s">
        <v>44</v>
      </c>
      <c r="CH53" s="9" t="str">
        <f>IF(S54+X54+AC54+AH54+AM54+AR54+AW54+BB54=H54," ",S54+X54+AC54+AH54+AM54+AR54+AW54+BB54-H54)</f>
        <v xml:space="preserve"> </v>
      </c>
    </row>
    <row r="54" spans="1:86" ht="15.95" customHeight="1" x14ac:dyDescent="0.2">
      <c r="A54" s="178" t="s">
        <v>112</v>
      </c>
      <c r="B54" s="160" t="s">
        <v>209</v>
      </c>
      <c r="C54" s="162"/>
      <c r="D54" s="163"/>
      <c r="E54" s="164"/>
      <c r="F54" s="164"/>
      <c r="G54" s="165"/>
      <c r="H54" s="150"/>
      <c r="I54" s="483">
        <f>H54*30</f>
        <v>0</v>
      </c>
      <c r="J54" s="484">
        <f>IF(Т_РВО="Перший бакалаврський",IF(Т_ФН="денна",O54*$S$2+T54*$X$2+Y54*$AC$2+AD54*$AH$2+AI54*$AM$2+AN54*$AR$2+AS54*$AW$2+AX54*$BB$2+BC54*$BG$2+BH54*$BL$2,O54+T54+Y54+AD54+AI54+AN54+AS54+AX54+BC54+BH54),IF(Т_ФН="денна",O54*$S$2+T54*$X$2+Y54*$AC$2,O54+T54+Y54))</f>
        <v>0</v>
      </c>
      <c r="K54" s="484">
        <f>IF(Т_РВО="Перший бакалаврський",IF(Т_ФН="денна",P54*$S$2+U54*$X$2+Z54*$AC$2+AE54*$AH$2+AJ54*$AM$2+AO54*$AR$2+AT54*$AW$2+AY54*$BB$2+BD54*$BG$2+BI54*$BL$2,P54+U54+Z54+AE54+AJ54+AO54+AT54+AY54+BD54+BI54),IF(Т_ФН="денна",P54*$S$2+U54*$X$2+Z54*$AC$2,P54+U54+Z54))</f>
        <v>0</v>
      </c>
      <c r="L54" s="484">
        <f>IF(Т_РВО="Перший бакалаврський",IF(Т_ФН="денна",Q54*$S$2+V54*$X$2+AA54*$AC$2+AF54*$AH$2+AK54*$AM$2+AP54*$AR$2+AU54*$AW$2+AZ54*$BB$2+BE54*$BG$2+BJ54*$BL$2,Q54+V54+AA54+AF54+AK54+AP54+AU54+AZ54+BE54+BJ54),IF(Т_ФН="денна",Q54*$S$2+V54*$X$2+AA54*$AC$2,Q54+V54+AA54))</f>
        <v>0</v>
      </c>
      <c r="M54" s="484">
        <f>IF(Т_РВО="Перший бакалаврський",IF(Т_ФН="денна",R54*$S$2+W54*$X$2+AB54*$AC$2+AG54*$AH$2+AL54*$AM$2+AQ54*$AR$2+AV54*$AW$2+BA54*$BB$2+BF54*$BG$2+BK54*$BL$2,R54+W54+AB54+AG54+AL54+AQ54+AV54+BA54+BF54+BK54),IF(Т_ФН="денна",R54*$S$2+W54*$X$2+AB54*$AC$2,R54+W54+AB54))</f>
        <v>0</v>
      </c>
      <c r="N54" s="488">
        <f>I54-J54</f>
        <v>0</v>
      </c>
      <c r="O54" s="567">
        <f t="shared" ref="O54:O72" si="34">P54+Q54+R54</f>
        <v>0</v>
      </c>
      <c r="P54" s="152"/>
      <c r="Q54" s="152"/>
      <c r="R54" s="152"/>
      <c r="S54" s="151"/>
      <c r="T54" s="567">
        <f t="shared" ref="T54:T72" si="35">U54+V54+W54</f>
        <v>0</v>
      </c>
      <c r="U54" s="559"/>
      <c r="V54" s="559"/>
      <c r="W54" s="559"/>
      <c r="X54" s="167"/>
      <c r="Y54" s="567">
        <f t="shared" ref="Y54:Y72" si="36">Z54+AA54+AB54</f>
        <v>0</v>
      </c>
      <c r="Z54" s="152"/>
      <c r="AA54" s="152"/>
      <c r="AB54" s="152"/>
      <c r="AC54" s="151"/>
      <c r="AD54" s="567">
        <f t="shared" ref="AD54:AD72" si="37">AE54+AF54+AG54</f>
        <v>0</v>
      </c>
      <c r="AE54" s="559"/>
      <c r="AF54" s="559"/>
      <c r="AG54" s="559"/>
      <c r="AH54" s="167"/>
      <c r="AI54" s="567">
        <f t="shared" ref="AI54:AI72" si="38">AJ54+AK54+AL54</f>
        <v>0</v>
      </c>
      <c r="AJ54" s="559"/>
      <c r="AK54" s="559"/>
      <c r="AL54" s="559"/>
      <c r="AM54" s="567">
        <f t="shared" ref="AM54:AM72" si="39">AN54+AO54+AP54</f>
        <v>0</v>
      </c>
      <c r="AN54" s="166"/>
      <c r="AO54" s="559"/>
      <c r="AP54" s="559"/>
      <c r="AQ54" s="559"/>
      <c r="AR54" s="167"/>
      <c r="AS54" s="567">
        <f t="shared" ref="AS54:AS72" si="40">AT54+AU54+AV54</f>
        <v>0</v>
      </c>
      <c r="AT54" s="559"/>
      <c r="AU54" s="559"/>
      <c r="AV54" s="559"/>
      <c r="AW54" s="167"/>
      <c r="AX54" s="567">
        <f t="shared" ref="AX54:AX72" si="41">AY54+AZ54+BA54</f>
        <v>0</v>
      </c>
      <c r="AY54" s="559"/>
      <c r="AZ54" s="559"/>
      <c r="BA54" s="559"/>
      <c r="BB54" s="167"/>
      <c r="BC54" s="567">
        <f t="shared" ref="BC54:BC72" si="42">BD54+BE54+BF54</f>
        <v>0</v>
      </c>
      <c r="BD54" s="559"/>
      <c r="BE54" s="559"/>
      <c r="BF54" s="559"/>
      <c r="BG54" s="168"/>
      <c r="BH54" s="567">
        <f t="shared" ref="BH54:BH72" si="43">BI54+BJ54+BK54</f>
        <v>0</v>
      </c>
      <c r="BI54" s="559"/>
      <c r="BJ54" s="559"/>
      <c r="BK54" s="559"/>
      <c r="BL54" s="149"/>
      <c r="BX54" s="9">
        <v>16</v>
      </c>
      <c r="CE54" s="144">
        <v>32</v>
      </c>
      <c r="CF54" s="9" t="s">
        <v>44</v>
      </c>
      <c r="CH54" s="9" t="str">
        <f>IF(S72+X72+AC72+AH72+AM72+AR72+AW72+BB72=H72," ",S72+X72+AC72+AH72+AM72+AR72+AW72+BB72-H72)</f>
        <v xml:space="preserve"> </v>
      </c>
    </row>
    <row r="55" spans="1:86" ht="15.95" customHeight="1" x14ac:dyDescent="0.2">
      <c r="A55" s="178" t="s">
        <v>113</v>
      </c>
      <c r="B55" s="160" t="s">
        <v>353</v>
      </c>
      <c r="C55" s="162"/>
      <c r="D55" s="163"/>
      <c r="E55" s="164"/>
      <c r="F55" s="164"/>
      <c r="G55" s="165"/>
      <c r="H55" s="150"/>
      <c r="I55" s="483">
        <f t="shared" ref="I55:I70" si="44">H55*30</f>
        <v>0</v>
      </c>
      <c r="J55" s="484">
        <f>IF(Т_РВО="Перший бакалаврський",IF(Т_ФН="денна",O55*$S$2+T55*$X$2+Y55*$AC$2+AD55*$AH$2+AI55*$AM$2+AN55*$AR$2+AS55*$AW$2+AX55*$BB$2+BC55*$BG$2+BH55*$BL$2,O55+T55+Y55+AD55+AI55+AN55+AS55+AX55+BC55+BH55),IF(Т_ФН="денна",O55*$S$2+T55*$X$2+Y55*$AC$2,O55+T55+Y55))</f>
        <v>0</v>
      </c>
      <c r="K55" s="484">
        <f>IF(Т_РВО="Перший бакалаврський",IF(Т_ФН="денна",P55*$S$2+U55*$X$2+Z55*$AC$2+AE55*$AH$2+AJ55*$AM$2+AO55*$AR$2+AT55*$AW$2+AY55*$BB$2+BD55*$BG$2+BI55*$BL$2,P55+U55+Z55+AE55+AJ55+AO55+AT55+AY55+BD55+BI55),IF(Т_ФН="денна",P55*$S$2+U55*$X$2+Z55*$AC$2,P55+U55+Z55))</f>
        <v>0</v>
      </c>
      <c r="L55" s="484">
        <f>IF(Т_РВО="Перший бакалаврський",IF(Т_ФН="денна",Q55*$S$2+V55*$X$2+AA55*$AC$2+AF55*$AH$2+AK55*$AM$2+AP55*$AR$2+AU55*$AW$2+AZ55*$BB$2+BE55*$BG$2+BJ55*$BL$2,Q55+V55+AA55+AF55+AK55+AP55+AU55+AZ55+BE55+BJ55),IF(Т_ФН="денна",Q55*$S$2+V55*$X$2+AA55*$AC$2,Q55+V55+AA55))</f>
        <v>0</v>
      </c>
      <c r="M55" s="484">
        <f>IF(Т_РВО="Перший бакалаврський",IF(Т_ФН="денна",R55*$S$2+W55*$X$2+AB55*$AC$2+AG55*$AH$2+AL55*$AM$2+AQ55*$AR$2+AV55*$AW$2+BA55*$BB$2+BF55*$BG$2+BK55*$BL$2,R55+W55+AB55+AG55+AL55+AQ55+AV55+BA55+BF55+BK55),IF(Т_ФН="денна",R55*$S$2+W55*$X$2+AB55*$AC$2,R55+W55+AB55))</f>
        <v>0</v>
      </c>
      <c r="N55" s="488">
        <f t="shared" ref="N55:N70" si="45">I55-J55</f>
        <v>0</v>
      </c>
      <c r="O55" s="567">
        <f t="shared" si="34"/>
        <v>0</v>
      </c>
      <c r="P55" s="152"/>
      <c r="Q55" s="152"/>
      <c r="R55" s="152"/>
      <c r="S55" s="151"/>
      <c r="T55" s="567">
        <f t="shared" si="35"/>
        <v>0</v>
      </c>
      <c r="U55" s="559"/>
      <c r="V55" s="559"/>
      <c r="W55" s="559"/>
      <c r="X55" s="167"/>
      <c r="Y55" s="567">
        <f t="shared" si="36"/>
        <v>0</v>
      </c>
      <c r="Z55" s="544"/>
      <c r="AA55" s="544"/>
      <c r="AB55" s="544"/>
      <c r="AC55" s="159"/>
      <c r="AD55" s="567">
        <f t="shared" si="37"/>
        <v>0</v>
      </c>
      <c r="AE55" s="559"/>
      <c r="AF55" s="559"/>
      <c r="AG55" s="559"/>
      <c r="AH55" s="167"/>
      <c r="AI55" s="567">
        <f t="shared" si="38"/>
        <v>0</v>
      </c>
      <c r="AJ55" s="559"/>
      <c r="AK55" s="559"/>
      <c r="AL55" s="559"/>
      <c r="AM55" s="567">
        <f t="shared" si="39"/>
        <v>0</v>
      </c>
      <c r="AN55" s="166"/>
      <c r="AO55" s="559"/>
      <c r="AP55" s="559"/>
      <c r="AQ55" s="559"/>
      <c r="AR55" s="167"/>
      <c r="AS55" s="567">
        <f t="shared" si="40"/>
        <v>0</v>
      </c>
      <c r="AT55" s="559"/>
      <c r="AU55" s="559"/>
      <c r="AV55" s="559"/>
      <c r="AW55" s="167"/>
      <c r="AX55" s="567">
        <f t="shared" si="41"/>
        <v>0</v>
      </c>
      <c r="AY55" s="559"/>
      <c r="AZ55" s="559"/>
      <c r="BA55" s="559"/>
      <c r="BB55" s="167"/>
      <c r="BC55" s="567">
        <f t="shared" si="42"/>
        <v>0</v>
      </c>
      <c r="BD55" s="559"/>
      <c r="BE55" s="559"/>
      <c r="BF55" s="559"/>
      <c r="BG55" s="168"/>
      <c r="BH55" s="567">
        <f t="shared" si="43"/>
        <v>0</v>
      </c>
      <c r="BI55" s="559"/>
      <c r="BJ55" s="559"/>
      <c r="BK55" s="559"/>
      <c r="BL55" s="149"/>
    </row>
    <row r="56" spans="1:86" ht="15.95" customHeight="1" x14ac:dyDescent="0.2">
      <c r="A56" s="178" t="s">
        <v>255</v>
      </c>
      <c r="B56" s="160" t="s">
        <v>354</v>
      </c>
      <c r="C56" s="162"/>
      <c r="D56" s="163"/>
      <c r="E56" s="164"/>
      <c r="F56" s="164"/>
      <c r="G56" s="165"/>
      <c r="H56" s="150"/>
      <c r="I56" s="483">
        <f t="shared" si="44"/>
        <v>0</v>
      </c>
      <c r="J56" s="484">
        <f>IF(Т_РВО="Перший бакалаврський",IF(Т_ФН="денна",O56*$S$2+T56*$X$2+Y56*$AC$2+AD56*$AH$2+AI56*$AM$2+AN56*$AR$2+AS56*$AW$2+AX56*$BB$2+BC56*$BG$2+BH56*$BL$2,O56+T56+Y56+AD56+AI56+AN56+AS56+AX56+BC56+BH56),IF(Т_ФН="денна",O56*$S$2+T56*$X$2+Y56*$AC$2,O56+T56+Y56))</f>
        <v>0</v>
      </c>
      <c r="K56" s="484">
        <f>IF(Т_РВО="Перший бакалаврський",IF(Т_ФН="денна",P56*$S$2+U56*$X$2+Z56*$AC$2+AE56*$AH$2+AJ56*$AM$2+AO56*$AR$2+AT56*$AW$2+AY56*$BB$2+BD56*$BG$2+BI56*$BL$2,P56+U56+Z56+AE56+AJ56+AO56+AT56+AY56+BD56+BI56),IF(Т_ФН="денна",P56*$S$2+U56*$X$2+Z56*$AC$2,P56+U56+Z56))</f>
        <v>0</v>
      </c>
      <c r="L56" s="484">
        <f>IF(Т_РВО="Перший бакалаврський",IF(Т_ФН="денна",Q56*$S$2+V56*$X$2+AA56*$AC$2+AF56*$AH$2+AK56*$AM$2+AP56*$AR$2+AU56*$AW$2+AZ56*$BB$2+BE56*$BG$2+BJ56*$BL$2,Q56+V56+AA56+AF56+AK56+AP56+AU56+AZ56+BE56+BJ56),IF(Т_ФН="денна",Q56*$S$2+V56*$X$2+AA56*$AC$2,Q56+V56+AA56))</f>
        <v>0</v>
      </c>
      <c r="M56" s="484">
        <f>IF(Т_РВО="Перший бакалаврський",IF(Т_ФН="денна",R56*$S$2+W56*$X$2+AB56*$AC$2+AG56*$AH$2+AL56*$AM$2+AQ56*$AR$2+AV56*$AW$2+BA56*$BB$2+BF56*$BG$2+BK56*$BL$2,R56+W56+AB56+AG56+AL56+AQ56+AV56+BA56+BF56+BK56),IF(Т_ФН="денна",R56*$S$2+W56*$X$2+AB56*$AC$2,R56+W56+AB56))</f>
        <v>0</v>
      </c>
      <c r="N56" s="488">
        <f t="shared" si="45"/>
        <v>0</v>
      </c>
      <c r="O56" s="567">
        <f t="shared" si="34"/>
        <v>0</v>
      </c>
      <c r="P56" s="152"/>
      <c r="Q56" s="152"/>
      <c r="R56" s="152"/>
      <c r="S56" s="151"/>
      <c r="T56" s="567">
        <f t="shared" si="35"/>
        <v>0</v>
      </c>
      <c r="U56" s="559"/>
      <c r="V56" s="559"/>
      <c r="W56" s="559"/>
      <c r="X56" s="167"/>
      <c r="Y56" s="567">
        <f t="shared" si="36"/>
        <v>0</v>
      </c>
      <c r="Z56" s="544"/>
      <c r="AA56" s="544"/>
      <c r="AB56" s="544"/>
      <c r="AC56" s="159"/>
      <c r="AD56" s="567">
        <f t="shared" si="37"/>
        <v>0</v>
      </c>
      <c r="AE56" s="559"/>
      <c r="AF56" s="559"/>
      <c r="AG56" s="559"/>
      <c r="AH56" s="167"/>
      <c r="AI56" s="567">
        <f t="shared" si="38"/>
        <v>0</v>
      </c>
      <c r="AJ56" s="559"/>
      <c r="AK56" s="559"/>
      <c r="AL56" s="559"/>
      <c r="AM56" s="567">
        <f t="shared" si="39"/>
        <v>0</v>
      </c>
      <c r="AN56" s="166"/>
      <c r="AO56" s="559"/>
      <c r="AP56" s="559"/>
      <c r="AQ56" s="559"/>
      <c r="AR56" s="167"/>
      <c r="AS56" s="567">
        <f t="shared" si="40"/>
        <v>0</v>
      </c>
      <c r="AT56" s="559"/>
      <c r="AU56" s="559"/>
      <c r="AV56" s="559"/>
      <c r="AW56" s="167"/>
      <c r="AX56" s="567">
        <f t="shared" si="41"/>
        <v>0</v>
      </c>
      <c r="AY56" s="559"/>
      <c r="AZ56" s="559"/>
      <c r="BA56" s="559"/>
      <c r="BB56" s="167"/>
      <c r="BC56" s="567">
        <f t="shared" si="42"/>
        <v>0</v>
      </c>
      <c r="BD56" s="559"/>
      <c r="BE56" s="559"/>
      <c r="BF56" s="559"/>
      <c r="BG56" s="168"/>
      <c r="BH56" s="567">
        <f t="shared" si="43"/>
        <v>0</v>
      </c>
      <c r="BI56" s="559"/>
      <c r="BJ56" s="559"/>
      <c r="BK56" s="559"/>
      <c r="BL56" s="149"/>
    </row>
    <row r="57" spans="1:86" ht="15.95" customHeight="1" x14ac:dyDescent="0.2">
      <c r="A57" s="178" t="s">
        <v>256</v>
      </c>
      <c r="B57" s="160" t="s">
        <v>355</v>
      </c>
      <c r="C57" s="162"/>
      <c r="D57" s="163"/>
      <c r="E57" s="164"/>
      <c r="F57" s="164"/>
      <c r="G57" s="165"/>
      <c r="H57" s="150"/>
      <c r="I57" s="483">
        <f t="shared" si="44"/>
        <v>0</v>
      </c>
      <c r="J57" s="484">
        <f>IF(Т_РВО="Перший бакалаврський",IF(Т_ФН="денна",O57*$S$2+T57*$X$2+Y57*$AC$2+AD57*$AH$2+AI57*$AM$2+AN57*$AR$2+AS57*$AW$2+AX57*$BB$2+BC57*$BG$2+BH57*$BL$2,O57+T57+Y57+AD57+AI57+AN57+AS57+AX57+BC57+BH57),IF(Т_ФН="денна",O57*$S$2+T57*$X$2+Y57*$AC$2,O57+T57+Y57))</f>
        <v>0</v>
      </c>
      <c r="K57" s="484">
        <f>IF(Т_РВО="Перший бакалаврський",IF(Т_ФН="денна",P57*$S$2+U57*$X$2+Z57*$AC$2+AE57*$AH$2+AJ57*$AM$2+AO57*$AR$2+AT57*$AW$2+AY57*$BB$2+BD57*$BG$2+BI57*$BL$2,P57+U57+Z57+AE57+AJ57+AO57+AT57+AY57+BD57+BI57),IF(Т_ФН="денна",P57*$S$2+U57*$X$2+Z57*$AC$2,P57+U57+Z57))</f>
        <v>0</v>
      </c>
      <c r="L57" s="484">
        <f>IF(Т_РВО="Перший бакалаврський",IF(Т_ФН="денна",Q57*$S$2+V57*$X$2+AA57*$AC$2+AF57*$AH$2+AK57*$AM$2+AP57*$AR$2+AU57*$AW$2+AZ57*$BB$2+BE57*$BG$2+BJ57*$BL$2,Q57+V57+AA57+AF57+AK57+AP57+AU57+AZ57+BE57+BJ57),IF(Т_ФН="денна",Q57*$S$2+V57*$X$2+AA57*$AC$2,Q57+V57+AA57))</f>
        <v>0</v>
      </c>
      <c r="M57" s="484">
        <f>IF(Т_РВО="Перший бакалаврський",IF(Т_ФН="денна",R57*$S$2+W57*$X$2+AB57*$AC$2+AG57*$AH$2+AL57*$AM$2+AQ57*$AR$2+AV57*$AW$2+BA57*$BB$2+BF57*$BG$2+BK57*$BL$2,R57+W57+AB57+AG57+AL57+AQ57+AV57+BA57+BF57+BK57),IF(Т_ФН="денна",R57*$S$2+W57*$X$2+AB57*$AC$2,R57+W57+AB57))</f>
        <v>0</v>
      </c>
      <c r="N57" s="488">
        <f t="shared" si="45"/>
        <v>0</v>
      </c>
      <c r="O57" s="567">
        <f t="shared" si="34"/>
        <v>0</v>
      </c>
      <c r="P57" s="152"/>
      <c r="Q57" s="152"/>
      <c r="R57" s="152"/>
      <c r="S57" s="151"/>
      <c r="T57" s="567">
        <f t="shared" si="35"/>
        <v>0</v>
      </c>
      <c r="U57" s="559"/>
      <c r="V57" s="559"/>
      <c r="W57" s="559"/>
      <c r="X57" s="167"/>
      <c r="Y57" s="567">
        <f t="shared" si="36"/>
        <v>0</v>
      </c>
      <c r="Z57" s="544"/>
      <c r="AA57" s="544"/>
      <c r="AB57" s="544"/>
      <c r="AC57" s="159"/>
      <c r="AD57" s="567">
        <f t="shared" si="37"/>
        <v>0</v>
      </c>
      <c r="AE57" s="559"/>
      <c r="AF57" s="559"/>
      <c r="AG57" s="559"/>
      <c r="AH57" s="167"/>
      <c r="AI57" s="567">
        <f t="shared" si="38"/>
        <v>0</v>
      </c>
      <c r="AJ57" s="559"/>
      <c r="AK57" s="559"/>
      <c r="AL57" s="559"/>
      <c r="AM57" s="567">
        <f t="shared" si="39"/>
        <v>0</v>
      </c>
      <c r="AN57" s="166"/>
      <c r="AO57" s="559"/>
      <c r="AP57" s="559"/>
      <c r="AQ57" s="559"/>
      <c r="AR57" s="167"/>
      <c r="AS57" s="567">
        <f t="shared" si="40"/>
        <v>0</v>
      </c>
      <c r="AT57" s="559"/>
      <c r="AU57" s="559"/>
      <c r="AV57" s="559"/>
      <c r="AW57" s="167"/>
      <c r="AX57" s="567">
        <f t="shared" si="41"/>
        <v>0</v>
      </c>
      <c r="AY57" s="559"/>
      <c r="AZ57" s="559"/>
      <c r="BA57" s="559"/>
      <c r="BB57" s="167"/>
      <c r="BC57" s="567">
        <f t="shared" si="42"/>
        <v>0</v>
      </c>
      <c r="BD57" s="559"/>
      <c r="BE57" s="559"/>
      <c r="BF57" s="559"/>
      <c r="BG57" s="168"/>
      <c r="BH57" s="567">
        <f t="shared" si="43"/>
        <v>0</v>
      </c>
      <c r="BI57" s="559"/>
      <c r="BJ57" s="559"/>
      <c r="BK57" s="559"/>
      <c r="BL57" s="149"/>
    </row>
    <row r="58" spans="1:86" ht="15.95" customHeight="1" x14ac:dyDescent="0.2">
      <c r="A58" s="178" t="s">
        <v>257</v>
      </c>
      <c r="B58" s="160" t="s">
        <v>356</v>
      </c>
      <c r="C58" s="162"/>
      <c r="D58" s="163"/>
      <c r="E58" s="164"/>
      <c r="F58" s="164"/>
      <c r="G58" s="165"/>
      <c r="H58" s="150"/>
      <c r="I58" s="483">
        <f t="shared" si="44"/>
        <v>0</v>
      </c>
      <c r="J58" s="484">
        <f>IF(Т_РВО="Перший бакалаврський",IF(Т_ФН="денна",O58*$S$2+T58*$X$2+Y58*$AC$2+AD58*$AH$2+AI58*$AM$2+AN58*$AR$2+AS58*$AW$2+AX58*$BB$2+BC58*$BG$2+BH58*$BL$2,O58+T58+Y58+AD58+AI58+AN58+AS58+AX58+BC58+BH58),IF(Т_ФН="денна",O58*$S$2+T58*$X$2+Y58*$AC$2,O58+T58+Y58))</f>
        <v>0</v>
      </c>
      <c r="K58" s="484">
        <f>IF(Т_РВО="Перший бакалаврський",IF(Т_ФН="денна",P58*$S$2+U58*$X$2+Z58*$AC$2+AE58*$AH$2+AJ58*$AM$2+AO58*$AR$2+AT58*$AW$2+AY58*$BB$2+BD58*$BG$2+BI58*$BL$2,P58+U58+Z58+AE58+AJ58+AO58+AT58+AY58+BD58+BI58),IF(Т_ФН="денна",P58*$S$2+U58*$X$2+Z58*$AC$2,P58+U58+Z58))</f>
        <v>0</v>
      </c>
      <c r="L58" s="484">
        <f>IF(Т_РВО="Перший бакалаврський",IF(Т_ФН="денна",Q58*$S$2+V58*$X$2+AA58*$AC$2+AF58*$AH$2+AK58*$AM$2+AP58*$AR$2+AU58*$AW$2+AZ58*$BB$2+BE58*$BG$2+BJ58*$BL$2,Q58+V58+AA58+AF58+AK58+AP58+AU58+AZ58+BE58+BJ58),IF(Т_ФН="денна",Q58*$S$2+V58*$X$2+AA58*$AC$2,Q58+V58+AA58))</f>
        <v>0</v>
      </c>
      <c r="M58" s="484">
        <f>IF(Т_РВО="Перший бакалаврський",IF(Т_ФН="денна",R58*$S$2+W58*$X$2+AB58*$AC$2+AG58*$AH$2+AL58*$AM$2+AQ58*$AR$2+AV58*$AW$2+BA58*$BB$2+BF58*$BG$2+BK58*$BL$2,R58+W58+AB58+AG58+AL58+AQ58+AV58+BA58+BF58+BK58),IF(Т_ФН="денна",R58*$S$2+W58*$X$2+AB58*$AC$2,R58+W58+AB58))</f>
        <v>0</v>
      </c>
      <c r="N58" s="488">
        <f t="shared" si="45"/>
        <v>0</v>
      </c>
      <c r="O58" s="567">
        <f t="shared" si="34"/>
        <v>0</v>
      </c>
      <c r="P58" s="152"/>
      <c r="Q58" s="152"/>
      <c r="R58" s="152"/>
      <c r="S58" s="151"/>
      <c r="T58" s="567">
        <f t="shared" si="35"/>
        <v>0</v>
      </c>
      <c r="U58" s="559"/>
      <c r="V58" s="559"/>
      <c r="W58" s="559"/>
      <c r="X58" s="167"/>
      <c r="Y58" s="567">
        <f t="shared" si="36"/>
        <v>0</v>
      </c>
      <c r="Z58" s="544"/>
      <c r="AA58" s="544"/>
      <c r="AB58" s="544"/>
      <c r="AC58" s="159"/>
      <c r="AD58" s="567">
        <f t="shared" si="37"/>
        <v>0</v>
      </c>
      <c r="AE58" s="559"/>
      <c r="AF58" s="559"/>
      <c r="AG58" s="559"/>
      <c r="AH58" s="167"/>
      <c r="AI58" s="567">
        <f t="shared" si="38"/>
        <v>0</v>
      </c>
      <c r="AJ58" s="559"/>
      <c r="AK58" s="559"/>
      <c r="AL58" s="559"/>
      <c r="AM58" s="567">
        <f t="shared" si="39"/>
        <v>0</v>
      </c>
      <c r="AN58" s="166"/>
      <c r="AO58" s="559"/>
      <c r="AP58" s="559"/>
      <c r="AQ58" s="559"/>
      <c r="AR58" s="167"/>
      <c r="AS58" s="567">
        <f t="shared" si="40"/>
        <v>0</v>
      </c>
      <c r="AT58" s="559"/>
      <c r="AU58" s="559"/>
      <c r="AV58" s="559"/>
      <c r="AW58" s="167"/>
      <c r="AX58" s="567">
        <f t="shared" si="41"/>
        <v>0</v>
      </c>
      <c r="AY58" s="559"/>
      <c r="AZ58" s="559"/>
      <c r="BA58" s="559"/>
      <c r="BB58" s="167"/>
      <c r="BC58" s="567">
        <f t="shared" si="42"/>
        <v>0</v>
      </c>
      <c r="BD58" s="559"/>
      <c r="BE58" s="559"/>
      <c r="BF58" s="559"/>
      <c r="BG58" s="168"/>
      <c r="BH58" s="567">
        <f t="shared" si="43"/>
        <v>0</v>
      </c>
      <c r="BI58" s="559"/>
      <c r="BJ58" s="559"/>
      <c r="BK58" s="559"/>
      <c r="BL58" s="149"/>
    </row>
    <row r="59" spans="1:86" ht="15.95" customHeight="1" x14ac:dyDescent="0.2">
      <c r="A59" s="178" t="s">
        <v>258</v>
      </c>
      <c r="B59" s="160" t="s">
        <v>357</v>
      </c>
      <c r="C59" s="162"/>
      <c r="D59" s="163"/>
      <c r="E59" s="164"/>
      <c r="F59" s="164"/>
      <c r="G59" s="165"/>
      <c r="H59" s="150"/>
      <c r="I59" s="483">
        <f t="shared" si="44"/>
        <v>0</v>
      </c>
      <c r="J59" s="484">
        <f>IF(Т_РВО="Перший бакалаврський",IF(Т_ФН="денна",O59*$S$2+T59*$X$2+Y59*$AC$2+AD59*$AH$2+AI59*$AM$2+AN59*$AR$2+AS59*$AW$2+AX59*$BB$2+BC59*$BG$2+BH59*$BL$2,O59+T59+Y59+AD59+AI59+AN59+AS59+AX59+BC59+BH59),IF(Т_ФН="денна",O59*$S$2+T59*$X$2+Y59*$AC$2,O59+T59+Y59))</f>
        <v>0</v>
      </c>
      <c r="K59" s="484">
        <f>IF(Т_РВО="Перший бакалаврський",IF(Т_ФН="денна",P59*$S$2+U59*$X$2+Z59*$AC$2+AE59*$AH$2+AJ59*$AM$2+AO59*$AR$2+AT59*$AW$2+AY59*$BB$2+BD59*$BG$2+BI59*$BL$2,P59+U59+Z59+AE59+AJ59+AO59+AT59+AY59+BD59+BI59),IF(Т_ФН="денна",P59*$S$2+U59*$X$2+Z59*$AC$2,P59+U59+Z59))</f>
        <v>0</v>
      </c>
      <c r="L59" s="484">
        <f>IF(Т_РВО="Перший бакалаврський",IF(Т_ФН="денна",Q59*$S$2+V59*$X$2+AA59*$AC$2+AF59*$AH$2+AK59*$AM$2+AP59*$AR$2+AU59*$AW$2+AZ59*$BB$2+BE59*$BG$2+BJ59*$BL$2,Q59+V59+AA59+AF59+AK59+AP59+AU59+AZ59+BE59+BJ59),IF(Т_ФН="денна",Q59*$S$2+V59*$X$2+AA59*$AC$2,Q59+V59+AA59))</f>
        <v>0</v>
      </c>
      <c r="M59" s="484">
        <f>IF(Т_РВО="Перший бакалаврський",IF(Т_ФН="денна",R59*$S$2+W59*$X$2+AB59*$AC$2+AG59*$AH$2+AL59*$AM$2+AQ59*$AR$2+AV59*$AW$2+BA59*$BB$2+BF59*$BG$2+BK59*$BL$2,R59+W59+AB59+AG59+AL59+AQ59+AV59+BA59+BF59+BK59),IF(Т_ФН="денна",R59*$S$2+W59*$X$2+AB59*$AC$2,R59+W59+AB59))</f>
        <v>0</v>
      </c>
      <c r="N59" s="488">
        <f t="shared" si="45"/>
        <v>0</v>
      </c>
      <c r="O59" s="567">
        <f t="shared" si="34"/>
        <v>0</v>
      </c>
      <c r="P59" s="152"/>
      <c r="Q59" s="152"/>
      <c r="R59" s="152"/>
      <c r="S59" s="151"/>
      <c r="T59" s="567">
        <f t="shared" si="35"/>
        <v>0</v>
      </c>
      <c r="U59" s="559"/>
      <c r="V59" s="559"/>
      <c r="W59" s="559"/>
      <c r="X59" s="167"/>
      <c r="Y59" s="567">
        <f t="shared" si="36"/>
        <v>0</v>
      </c>
      <c r="Z59" s="544"/>
      <c r="AA59" s="544"/>
      <c r="AB59" s="544"/>
      <c r="AC59" s="159"/>
      <c r="AD59" s="567">
        <f t="shared" si="37"/>
        <v>0</v>
      </c>
      <c r="AE59" s="559"/>
      <c r="AF59" s="559"/>
      <c r="AG59" s="559"/>
      <c r="AH59" s="167"/>
      <c r="AI59" s="567">
        <f t="shared" si="38"/>
        <v>0</v>
      </c>
      <c r="AJ59" s="559"/>
      <c r="AK59" s="559"/>
      <c r="AL59" s="559"/>
      <c r="AM59" s="567">
        <f t="shared" si="39"/>
        <v>0</v>
      </c>
      <c r="AN59" s="166"/>
      <c r="AO59" s="559"/>
      <c r="AP59" s="559"/>
      <c r="AQ59" s="559"/>
      <c r="AR59" s="167"/>
      <c r="AS59" s="567">
        <f t="shared" si="40"/>
        <v>0</v>
      </c>
      <c r="AT59" s="559"/>
      <c r="AU59" s="559"/>
      <c r="AV59" s="559"/>
      <c r="AW59" s="167"/>
      <c r="AX59" s="567">
        <f t="shared" si="41"/>
        <v>0</v>
      </c>
      <c r="AY59" s="559"/>
      <c r="AZ59" s="559"/>
      <c r="BA59" s="559"/>
      <c r="BB59" s="167"/>
      <c r="BC59" s="567">
        <f t="shared" si="42"/>
        <v>0</v>
      </c>
      <c r="BD59" s="559"/>
      <c r="BE59" s="559"/>
      <c r="BF59" s="559"/>
      <c r="BG59" s="168"/>
      <c r="BH59" s="567">
        <f t="shared" si="43"/>
        <v>0</v>
      </c>
      <c r="BI59" s="559"/>
      <c r="BJ59" s="559"/>
      <c r="BK59" s="559"/>
      <c r="BL59" s="149"/>
    </row>
    <row r="60" spans="1:86" ht="15.95" customHeight="1" x14ac:dyDescent="0.2">
      <c r="A60" s="178" t="s">
        <v>259</v>
      </c>
      <c r="B60" s="160" t="s">
        <v>358</v>
      </c>
      <c r="C60" s="162"/>
      <c r="D60" s="163"/>
      <c r="E60" s="164"/>
      <c r="F60" s="164"/>
      <c r="G60" s="165"/>
      <c r="H60" s="150"/>
      <c r="I60" s="483">
        <f t="shared" si="44"/>
        <v>0</v>
      </c>
      <c r="J60" s="484">
        <f>IF(Т_РВО="Перший бакалаврський",IF(Т_ФН="денна",O60*$S$2+T60*$X$2+Y60*$AC$2+AD60*$AH$2+AI60*$AM$2+AN60*$AR$2+AS60*$AW$2+AX60*$BB$2+BC60*$BG$2+BH60*$BL$2,O60+T60+Y60+AD60+AI60+AN60+AS60+AX60+BC60+BH60),IF(Т_ФН="денна",O60*$S$2+T60*$X$2+Y60*$AC$2,O60+T60+Y60))</f>
        <v>0</v>
      </c>
      <c r="K60" s="484">
        <f>IF(Т_РВО="Перший бакалаврський",IF(Т_ФН="денна",P60*$S$2+U60*$X$2+Z60*$AC$2+AE60*$AH$2+AJ60*$AM$2+AO60*$AR$2+AT60*$AW$2+AY60*$BB$2+BD60*$BG$2+BI60*$BL$2,P60+U60+Z60+AE60+AJ60+AO60+AT60+AY60+BD60+BI60),IF(Т_ФН="денна",P60*$S$2+U60*$X$2+Z60*$AC$2,P60+U60+Z60))</f>
        <v>0</v>
      </c>
      <c r="L60" s="484">
        <f>IF(Т_РВО="Перший бакалаврський",IF(Т_ФН="денна",Q60*$S$2+V60*$X$2+AA60*$AC$2+AF60*$AH$2+AK60*$AM$2+AP60*$AR$2+AU60*$AW$2+AZ60*$BB$2+BE60*$BG$2+BJ60*$BL$2,Q60+V60+AA60+AF60+AK60+AP60+AU60+AZ60+BE60+BJ60),IF(Т_ФН="денна",Q60*$S$2+V60*$X$2+AA60*$AC$2,Q60+V60+AA60))</f>
        <v>0</v>
      </c>
      <c r="M60" s="484">
        <f>IF(Т_РВО="Перший бакалаврський",IF(Т_ФН="денна",R60*$S$2+W60*$X$2+AB60*$AC$2+AG60*$AH$2+AL60*$AM$2+AQ60*$AR$2+AV60*$AW$2+BA60*$BB$2+BF60*$BG$2+BK60*$BL$2,R60+W60+AB60+AG60+AL60+AQ60+AV60+BA60+BF60+BK60),IF(Т_ФН="денна",R60*$S$2+W60*$X$2+AB60*$AC$2,R60+W60+AB60))</f>
        <v>0</v>
      </c>
      <c r="N60" s="488">
        <f t="shared" si="45"/>
        <v>0</v>
      </c>
      <c r="O60" s="567">
        <f t="shared" si="34"/>
        <v>0</v>
      </c>
      <c r="P60" s="152"/>
      <c r="Q60" s="152"/>
      <c r="R60" s="152"/>
      <c r="S60" s="151"/>
      <c r="T60" s="567">
        <f t="shared" si="35"/>
        <v>0</v>
      </c>
      <c r="U60" s="559"/>
      <c r="V60" s="559"/>
      <c r="W60" s="559"/>
      <c r="X60" s="167"/>
      <c r="Y60" s="567">
        <f t="shared" si="36"/>
        <v>0</v>
      </c>
      <c r="Z60" s="544"/>
      <c r="AA60" s="544"/>
      <c r="AB60" s="544"/>
      <c r="AC60" s="159"/>
      <c r="AD60" s="567">
        <f t="shared" si="37"/>
        <v>0</v>
      </c>
      <c r="AE60" s="559"/>
      <c r="AF60" s="559"/>
      <c r="AG60" s="559"/>
      <c r="AH60" s="167"/>
      <c r="AI60" s="567">
        <f t="shared" si="38"/>
        <v>0</v>
      </c>
      <c r="AJ60" s="559"/>
      <c r="AK60" s="559"/>
      <c r="AL60" s="559"/>
      <c r="AM60" s="567">
        <f t="shared" si="39"/>
        <v>0</v>
      </c>
      <c r="AN60" s="166"/>
      <c r="AO60" s="559"/>
      <c r="AP60" s="559"/>
      <c r="AQ60" s="559"/>
      <c r="AR60" s="167"/>
      <c r="AS60" s="567">
        <f t="shared" si="40"/>
        <v>0</v>
      </c>
      <c r="AT60" s="559"/>
      <c r="AU60" s="559"/>
      <c r="AV60" s="559"/>
      <c r="AW60" s="167"/>
      <c r="AX60" s="567">
        <f t="shared" si="41"/>
        <v>0</v>
      </c>
      <c r="AY60" s="559"/>
      <c r="AZ60" s="559"/>
      <c r="BA60" s="559"/>
      <c r="BB60" s="167"/>
      <c r="BC60" s="567">
        <f t="shared" si="42"/>
        <v>0</v>
      </c>
      <c r="BD60" s="559"/>
      <c r="BE60" s="559"/>
      <c r="BF60" s="559"/>
      <c r="BG60" s="168"/>
      <c r="BH60" s="567">
        <f t="shared" si="43"/>
        <v>0</v>
      </c>
      <c r="BI60" s="559"/>
      <c r="BJ60" s="559"/>
      <c r="BK60" s="559"/>
      <c r="BL60" s="149"/>
    </row>
    <row r="61" spans="1:86" ht="15.95" customHeight="1" x14ac:dyDescent="0.2">
      <c r="A61" s="178" t="s">
        <v>260</v>
      </c>
      <c r="B61" s="160" t="s">
        <v>359</v>
      </c>
      <c r="C61" s="162"/>
      <c r="D61" s="163"/>
      <c r="E61" s="164"/>
      <c r="F61" s="164"/>
      <c r="G61" s="165"/>
      <c r="H61" s="150"/>
      <c r="I61" s="483">
        <f t="shared" si="44"/>
        <v>0</v>
      </c>
      <c r="J61" s="484">
        <f>IF(Т_РВО="Перший бакалаврський",IF(Т_ФН="денна",O61*$S$2+T61*$X$2+Y61*$AC$2+AD61*$AH$2+AI61*$AM$2+AN61*$AR$2+AS61*$AW$2+AX61*$BB$2+BC61*$BG$2+BH61*$BL$2,O61+T61+Y61+AD61+AI61+AN61+AS61+AX61+BC61+BH61),IF(Т_ФН="денна",O61*$S$2+T61*$X$2+Y61*$AC$2,O61+T61+Y61))</f>
        <v>0</v>
      </c>
      <c r="K61" s="484">
        <f>IF(Т_РВО="Перший бакалаврський",IF(Т_ФН="денна",P61*$S$2+U61*$X$2+Z61*$AC$2+AE61*$AH$2+AJ61*$AM$2+AO61*$AR$2+AT61*$AW$2+AY61*$BB$2+BD61*$BG$2+BI61*$BL$2,P61+U61+Z61+AE61+AJ61+AO61+AT61+AY61+BD61+BI61),IF(Т_ФН="денна",P61*$S$2+U61*$X$2+Z61*$AC$2,P61+U61+Z61))</f>
        <v>0</v>
      </c>
      <c r="L61" s="484">
        <f>IF(Т_РВО="Перший бакалаврський",IF(Т_ФН="денна",Q61*$S$2+V61*$X$2+AA61*$AC$2+AF61*$AH$2+AK61*$AM$2+AP61*$AR$2+AU61*$AW$2+AZ61*$BB$2+BE61*$BG$2+BJ61*$BL$2,Q61+V61+AA61+AF61+AK61+AP61+AU61+AZ61+BE61+BJ61),IF(Т_ФН="денна",Q61*$S$2+V61*$X$2+AA61*$AC$2,Q61+V61+AA61))</f>
        <v>0</v>
      </c>
      <c r="M61" s="484">
        <f>IF(Т_РВО="Перший бакалаврський",IF(Т_ФН="денна",R61*$S$2+W61*$X$2+AB61*$AC$2+AG61*$AH$2+AL61*$AM$2+AQ61*$AR$2+AV61*$AW$2+BA61*$BB$2+BF61*$BG$2+BK61*$BL$2,R61+W61+AB61+AG61+AL61+AQ61+AV61+BA61+BF61+BK61),IF(Т_ФН="денна",R61*$S$2+W61*$X$2+AB61*$AC$2,R61+W61+AB61))</f>
        <v>0</v>
      </c>
      <c r="N61" s="488">
        <f t="shared" si="45"/>
        <v>0</v>
      </c>
      <c r="O61" s="567">
        <f t="shared" si="34"/>
        <v>0</v>
      </c>
      <c r="P61" s="152"/>
      <c r="Q61" s="152"/>
      <c r="R61" s="152"/>
      <c r="S61" s="151"/>
      <c r="T61" s="567">
        <f t="shared" si="35"/>
        <v>0</v>
      </c>
      <c r="U61" s="559"/>
      <c r="V61" s="559"/>
      <c r="W61" s="559"/>
      <c r="X61" s="167"/>
      <c r="Y61" s="567">
        <f t="shared" si="36"/>
        <v>0</v>
      </c>
      <c r="Z61" s="544"/>
      <c r="AA61" s="544"/>
      <c r="AB61" s="544"/>
      <c r="AC61" s="159"/>
      <c r="AD61" s="567">
        <f t="shared" si="37"/>
        <v>0</v>
      </c>
      <c r="AE61" s="559"/>
      <c r="AF61" s="559"/>
      <c r="AG61" s="559"/>
      <c r="AH61" s="167"/>
      <c r="AI61" s="567">
        <f t="shared" si="38"/>
        <v>0</v>
      </c>
      <c r="AJ61" s="559"/>
      <c r="AK61" s="559"/>
      <c r="AL61" s="559"/>
      <c r="AM61" s="567">
        <f t="shared" si="39"/>
        <v>0</v>
      </c>
      <c r="AN61" s="166"/>
      <c r="AO61" s="559"/>
      <c r="AP61" s="559"/>
      <c r="AQ61" s="559"/>
      <c r="AR61" s="167"/>
      <c r="AS61" s="567">
        <f t="shared" si="40"/>
        <v>0</v>
      </c>
      <c r="AT61" s="559"/>
      <c r="AU61" s="559"/>
      <c r="AV61" s="559"/>
      <c r="AW61" s="167"/>
      <c r="AX61" s="567">
        <f t="shared" si="41"/>
        <v>0</v>
      </c>
      <c r="AY61" s="559"/>
      <c r="AZ61" s="559"/>
      <c r="BA61" s="559"/>
      <c r="BB61" s="167"/>
      <c r="BC61" s="567">
        <f t="shared" si="42"/>
        <v>0</v>
      </c>
      <c r="BD61" s="559"/>
      <c r="BE61" s="559"/>
      <c r="BF61" s="559"/>
      <c r="BG61" s="168"/>
      <c r="BH61" s="567">
        <f t="shared" si="43"/>
        <v>0</v>
      </c>
      <c r="BI61" s="559"/>
      <c r="BJ61" s="559"/>
      <c r="BK61" s="559"/>
      <c r="BL61" s="149"/>
    </row>
    <row r="62" spans="1:86" ht="15.95" customHeight="1" x14ac:dyDescent="0.2">
      <c r="A62" s="178" t="s">
        <v>261</v>
      </c>
      <c r="B62" s="160" t="s">
        <v>360</v>
      </c>
      <c r="C62" s="162"/>
      <c r="D62" s="163"/>
      <c r="E62" s="164"/>
      <c r="F62" s="164"/>
      <c r="G62" s="165"/>
      <c r="H62" s="150"/>
      <c r="I62" s="483">
        <f t="shared" si="44"/>
        <v>0</v>
      </c>
      <c r="J62" s="484">
        <f>IF(Т_РВО="Перший бакалаврський",IF(Т_ФН="денна",O62*$S$2+T62*$X$2+Y62*$AC$2+AD62*$AH$2+AI62*$AM$2+AN62*$AR$2+AS62*$AW$2+AX62*$BB$2+BC62*$BG$2+BH62*$BL$2,O62+T62+Y62+AD62+AI62+AN62+AS62+AX62+BC62+BH62),IF(Т_ФН="денна",O62*$S$2+T62*$X$2+Y62*$AC$2,O62+T62+Y62))</f>
        <v>0</v>
      </c>
      <c r="K62" s="484">
        <f>IF(Т_РВО="Перший бакалаврський",IF(Т_ФН="денна",P62*$S$2+U62*$X$2+Z62*$AC$2+AE62*$AH$2+AJ62*$AM$2+AO62*$AR$2+AT62*$AW$2+AY62*$BB$2+BD62*$BG$2+BI62*$BL$2,P62+U62+Z62+AE62+AJ62+AO62+AT62+AY62+BD62+BI62),IF(Т_ФН="денна",P62*$S$2+U62*$X$2+Z62*$AC$2,P62+U62+Z62))</f>
        <v>0</v>
      </c>
      <c r="L62" s="484">
        <f>IF(Т_РВО="Перший бакалаврський",IF(Т_ФН="денна",Q62*$S$2+V62*$X$2+AA62*$AC$2+AF62*$AH$2+AK62*$AM$2+AP62*$AR$2+AU62*$AW$2+AZ62*$BB$2+BE62*$BG$2+BJ62*$BL$2,Q62+V62+AA62+AF62+AK62+AP62+AU62+AZ62+BE62+BJ62),IF(Т_ФН="денна",Q62*$S$2+V62*$X$2+AA62*$AC$2,Q62+V62+AA62))</f>
        <v>0</v>
      </c>
      <c r="M62" s="484">
        <f>IF(Т_РВО="Перший бакалаврський",IF(Т_ФН="денна",R62*$S$2+W62*$X$2+AB62*$AC$2+AG62*$AH$2+AL62*$AM$2+AQ62*$AR$2+AV62*$AW$2+BA62*$BB$2+BF62*$BG$2+BK62*$BL$2,R62+W62+AB62+AG62+AL62+AQ62+AV62+BA62+BF62+BK62),IF(Т_ФН="денна",R62*$S$2+W62*$X$2+AB62*$AC$2,R62+W62+AB62))</f>
        <v>0</v>
      </c>
      <c r="N62" s="488">
        <f t="shared" si="45"/>
        <v>0</v>
      </c>
      <c r="O62" s="567">
        <f t="shared" si="34"/>
        <v>0</v>
      </c>
      <c r="P62" s="152"/>
      <c r="Q62" s="152"/>
      <c r="R62" s="152"/>
      <c r="S62" s="151"/>
      <c r="T62" s="567">
        <f t="shared" si="35"/>
        <v>0</v>
      </c>
      <c r="U62" s="559"/>
      <c r="V62" s="559"/>
      <c r="W62" s="559"/>
      <c r="X62" s="167"/>
      <c r="Y62" s="567">
        <f t="shared" si="36"/>
        <v>0</v>
      </c>
      <c r="Z62" s="544"/>
      <c r="AA62" s="544"/>
      <c r="AB62" s="544"/>
      <c r="AC62" s="159"/>
      <c r="AD62" s="567">
        <f t="shared" si="37"/>
        <v>0</v>
      </c>
      <c r="AE62" s="559"/>
      <c r="AF62" s="559"/>
      <c r="AG62" s="559"/>
      <c r="AH62" s="167"/>
      <c r="AI62" s="567">
        <f t="shared" si="38"/>
        <v>0</v>
      </c>
      <c r="AJ62" s="559"/>
      <c r="AK62" s="559"/>
      <c r="AL62" s="559"/>
      <c r="AM62" s="567">
        <f t="shared" si="39"/>
        <v>0</v>
      </c>
      <c r="AN62" s="166"/>
      <c r="AO62" s="559"/>
      <c r="AP62" s="559"/>
      <c r="AQ62" s="559"/>
      <c r="AR62" s="167"/>
      <c r="AS62" s="567">
        <f t="shared" si="40"/>
        <v>0</v>
      </c>
      <c r="AT62" s="559"/>
      <c r="AU62" s="559"/>
      <c r="AV62" s="559"/>
      <c r="AW62" s="167"/>
      <c r="AX62" s="567">
        <f t="shared" si="41"/>
        <v>0</v>
      </c>
      <c r="AY62" s="559"/>
      <c r="AZ62" s="559"/>
      <c r="BA62" s="559"/>
      <c r="BB62" s="167"/>
      <c r="BC62" s="567">
        <f t="shared" si="42"/>
        <v>0</v>
      </c>
      <c r="BD62" s="559"/>
      <c r="BE62" s="559"/>
      <c r="BF62" s="559"/>
      <c r="BG62" s="168"/>
      <c r="BH62" s="567">
        <f t="shared" si="43"/>
        <v>0</v>
      </c>
      <c r="BI62" s="559"/>
      <c r="BJ62" s="559"/>
      <c r="BK62" s="559"/>
      <c r="BL62" s="149"/>
    </row>
    <row r="63" spans="1:86" ht="15.95" customHeight="1" x14ac:dyDescent="0.2">
      <c r="A63" s="178" t="s">
        <v>262</v>
      </c>
      <c r="B63" s="160" t="s">
        <v>361</v>
      </c>
      <c r="C63" s="162"/>
      <c r="D63" s="163"/>
      <c r="E63" s="164"/>
      <c r="F63" s="164"/>
      <c r="G63" s="165"/>
      <c r="H63" s="150"/>
      <c r="I63" s="483">
        <f t="shared" si="44"/>
        <v>0</v>
      </c>
      <c r="J63" s="484">
        <f>IF(Т_РВО="Перший бакалаврський",IF(Т_ФН="денна",O63*$S$2+T63*$X$2+Y63*$AC$2+AD63*$AH$2+AI63*$AM$2+AN63*$AR$2+AS63*$AW$2+AX63*$BB$2+BC63*$BG$2+BH63*$BL$2,O63+T63+Y63+AD63+AI63+AN63+AS63+AX63+BC63+BH63),IF(Т_ФН="денна",O63*$S$2+T63*$X$2+Y63*$AC$2,O63+T63+Y63))</f>
        <v>0</v>
      </c>
      <c r="K63" s="484">
        <f>IF(Т_РВО="Перший бакалаврський",IF(Т_ФН="денна",P63*$S$2+U63*$X$2+Z63*$AC$2+AE63*$AH$2+AJ63*$AM$2+AO63*$AR$2+AT63*$AW$2+AY63*$BB$2+BD63*$BG$2+BI63*$BL$2,P63+U63+Z63+AE63+AJ63+AO63+AT63+AY63+BD63+BI63),IF(Т_ФН="денна",P63*$S$2+U63*$X$2+Z63*$AC$2,P63+U63+Z63))</f>
        <v>0</v>
      </c>
      <c r="L63" s="484">
        <f>IF(Т_РВО="Перший бакалаврський",IF(Т_ФН="денна",Q63*$S$2+V63*$X$2+AA63*$AC$2+AF63*$AH$2+AK63*$AM$2+AP63*$AR$2+AU63*$AW$2+AZ63*$BB$2+BE63*$BG$2+BJ63*$BL$2,Q63+V63+AA63+AF63+AK63+AP63+AU63+AZ63+BE63+BJ63),IF(Т_ФН="денна",Q63*$S$2+V63*$X$2+AA63*$AC$2,Q63+V63+AA63))</f>
        <v>0</v>
      </c>
      <c r="M63" s="484">
        <f>IF(Т_РВО="Перший бакалаврський",IF(Т_ФН="денна",R63*$S$2+W63*$X$2+AB63*$AC$2+AG63*$AH$2+AL63*$AM$2+AQ63*$AR$2+AV63*$AW$2+BA63*$BB$2+BF63*$BG$2+BK63*$BL$2,R63+W63+AB63+AG63+AL63+AQ63+AV63+BA63+BF63+BK63),IF(Т_ФН="денна",R63*$S$2+W63*$X$2+AB63*$AC$2,R63+W63+AB63))</f>
        <v>0</v>
      </c>
      <c r="N63" s="488">
        <f t="shared" si="45"/>
        <v>0</v>
      </c>
      <c r="O63" s="567">
        <f t="shared" si="34"/>
        <v>0</v>
      </c>
      <c r="P63" s="152"/>
      <c r="Q63" s="152"/>
      <c r="R63" s="152"/>
      <c r="S63" s="151"/>
      <c r="T63" s="567">
        <f t="shared" si="35"/>
        <v>0</v>
      </c>
      <c r="U63" s="559"/>
      <c r="V63" s="559"/>
      <c r="W63" s="559"/>
      <c r="X63" s="167"/>
      <c r="Y63" s="567">
        <f t="shared" si="36"/>
        <v>0</v>
      </c>
      <c r="Z63" s="544"/>
      <c r="AA63" s="544"/>
      <c r="AB63" s="544"/>
      <c r="AC63" s="159"/>
      <c r="AD63" s="567">
        <f t="shared" si="37"/>
        <v>0</v>
      </c>
      <c r="AE63" s="559"/>
      <c r="AF63" s="559"/>
      <c r="AG63" s="559"/>
      <c r="AH63" s="167"/>
      <c r="AI63" s="567">
        <f t="shared" si="38"/>
        <v>0</v>
      </c>
      <c r="AJ63" s="559"/>
      <c r="AK63" s="559"/>
      <c r="AL63" s="559"/>
      <c r="AM63" s="567">
        <f t="shared" si="39"/>
        <v>0</v>
      </c>
      <c r="AN63" s="166"/>
      <c r="AO63" s="559"/>
      <c r="AP63" s="559"/>
      <c r="AQ63" s="559"/>
      <c r="AR63" s="167"/>
      <c r="AS63" s="567">
        <f t="shared" si="40"/>
        <v>0</v>
      </c>
      <c r="AT63" s="559"/>
      <c r="AU63" s="559"/>
      <c r="AV63" s="559"/>
      <c r="AW63" s="167"/>
      <c r="AX63" s="567">
        <f t="shared" si="41"/>
        <v>0</v>
      </c>
      <c r="AY63" s="559"/>
      <c r="AZ63" s="559"/>
      <c r="BA63" s="559"/>
      <c r="BB63" s="167"/>
      <c r="BC63" s="567">
        <f t="shared" si="42"/>
        <v>0</v>
      </c>
      <c r="BD63" s="559"/>
      <c r="BE63" s="559"/>
      <c r="BF63" s="559"/>
      <c r="BG63" s="168"/>
      <c r="BH63" s="567">
        <f t="shared" si="43"/>
        <v>0</v>
      </c>
      <c r="BI63" s="559"/>
      <c r="BJ63" s="559"/>
      <c r="BK63" s="559"/>
      <c r="BL63" s="149"/>
    </row>
    <row r="64" spans="1:86" ht="15.95" customHeight="1" x14ac:dyDescent="0.2">
      <c r="A64" s="178" t="s">
        <v>263</v>
      </c>
      <c r="B64" s="160" t="s">
        <v>362</v>
      </c>
      <c r="C64" s="162"/>
      <c r="D64" s="163"/>
      <c r="E64" s="164"/>
      <c r="F64" s="164"/>
      <c r="G64" s="165"/>
      <c r="H64" s="150"/>
      <c r="I64" s="483">
        <f t="shared" si="44"/>
        <v>0</v>
      </c>
      <c r="J64" s="484">
        <f>IF(Т_РВО="Перший бакалаврський",IF(Т_ФН="денна",O64*$S$2+T64*$X$2+Y64*$AC$2+AD64*$AH$2+AI64*$AM$2+AN64*$AR$2+AS64*$AW$2+AX64*$BB$2+BC64*$BG$2+BH64*$BL$2,O64+T64+Y64+AD64+AI64+AN64+AS64+AX64+BC64+BH64),IF(Т_ФН="денна",O64*$S$2+T64*$X$2+Y64*$AC$2,O64+T64+Y64))</f>
        <v>0</v>
      </c>
      <c r="K64" s="484">
        <f>IF(Т_РВО="Перший бакалаврський",IF(Т_ФН="денна",P64*$S$2+U64*$X$2+Z64*$AC$2+AE64*$AH$2+AJ64*$AM$2+AO64*$AR$2+AT64*$AW$2+AY64*$BB$2+BD64*$BG$2+BI64*$BL$2,P64+U64+Z64+AE64+AJ64+AO64+AT64+AY64+BD64+BI64),IF(Т_ФН="денна",P64*$S$2+U64*$X$2+Z64*$AC$2,P64+U64+Z64))</f>
        <v>0</v>
      </c>
      <c r="L64" s="484">
        <f>IF(Т_РВО="Перший бакалаврський",IF(Т_ФН="денна",Q64*$S$2+V64*$X$2+AA64*$AC$2+AF64*$AH$2+AK64*$AM$2+AP64*$AR$2+AU64*$AW$2+AZ64*$BB$2+BE64*$BG$2+BJ64*$BL$2,Q64+V64+AA64+AF64+AK64+AP64+AU64+AZ64+BE64+BJ64),IF(Т_ФН="денна",Q64*$S$2+V64*$X$2+AA64*$AC$2,Q64+V64+AA64))</f>
        <v>0</v>
      </c>
      <c r="M64" s="484">
        <f>IF(Т_РВО="Перший бакалаврський",IF(Т_ФН="денна",R64*$S$2+W64*$X$2+AB64*$AC$2+AG64*$AH$2+AL64*$AM$2+AQ64*$AR$2+AV64*$AW$2+BA64*$BB$2+BF64*$BG$2+BK64*$BL$2,R64+W64+AB64+AG64+AL64+AQ64+AV64+BA64+BF64+BK64),IF(Т_ФН="денна",R64*$S$2+W64*$X$2+AB64*$AC$2,R64+W64+AB64))</f>
        <v>0</v>
      </c>
      <c r="N64" s="488">
        <f t="shared" si="45"/>
        <v>0</v>
      </c>
      <c r="O64" s="567">
        <f t="shared" si="34"/>
        <v>0</v>
      </c>
      <c r="P64" s="152"/>
      <c r="Q64" s="152"/>
      <c r="R64" s="152"/>
      <c r="S64" s="151"/>
      <c r="T64" s="567">
        <f t="shared" si="35"/>
        <v>0</v>
      </c>
      <c r="U64" s="559"/>
      <c r="V64" s="559"/>
      <c r="W64" s="559"/>
      <c r="X64" s="167"/>
      <c r="Y64" s="567">
        <f t="shared" si="36"/>
        <v>0</v>
      </c>
      <c r="Z64" s="544"/>
      <c r="AA64" s="544"/>
      <c r="AB64" s="544"/>
      <c r="AC64" s="159"/>
      <c r="AD64" s="567">
        <f t="shared" si="37"/>
        <v>0</v>
      </c>
      <c r="AE64" s="559"/>
      <c r="AF64" s="559"/>
      <c r="AG64" s="559"/>
      <c r="AH64" s="167"/>
      <c r="AI64" s="567">
        <f t="shared" si="38"/>
        <v>0</v>
      </c>
      <c r="AJ64" s="559"/>
      <c r="AK64" s="559"/>
      <c r="AL64" s="559"/>
      <c r="AM64" s="567">
        <f t="shared" si="39"/>
        <v>0</v>
      </c>
      <c r="AN64" s="166"/>
      <c r="AO64" s="559"/>
      <c r="AP64" s="559"/>
      <c r="AQ64" s="559"/>
      <c r="AR64" s="167"/>
      <c r="AS64" s="567">
        <f t="shared" si="40"/>
        <v>0</v>
      </c>
      <c r="AT64" s="559"/>
      <c r="AU64" s="559"/>
      <c r="AV64" s="559"/>
      <c r="AW64" s="167"/>
      <c r="AX64" s="567">
        <f t="shared" si="41"/>
        <v>0</v>
      </c>
      <c r="AY64" s="559"/>
      <c r="AZ64" s="559"/>
      <c r="BA64" s="559"/>
      <c r="BB64" s="167"/>
      <c r="BC64" s="567">
        <f t="shared" si="42"/>
        <v>0</v>
      </c>
      <c r="BD64" s="559"/>
      <c r="BE64" s="559"/>
      <c r="BF64" s="559"/>
      <c r="BG64" s="168"/>
      <c r="BH64" s="567">
        <f t="shared" si="43"/>
        <v>0</v>
      </c>
      <c r="BI64" s="559"/>
      <c r="BJ64" s="559"/>
      <c r="BK64" s="559"/>
      <c r="BL64" s="149"/>
    </row>
    <row r="65" spans="1:86" ht="15.95" customHeight="1" x14ac:dyDescent="0.2">
      <c r="A65" s="178" t="s">
        <v>264</v>
      </c>
      <c r="B65" s="160" t="s">
        <v>363</v>
      </c>
      <c r="C65" s="162"/>
      <c r="D65" s="163"/>
      <c r="E65" s="164"/>
      <c r="F65" s="164"/>
      <c r="G65" s="165"/>
      <c r="H65" s="150"/>
      <c r="I65" s="483">
        <f t="shared" si="44"/>
        <v>0</v>
      </c>
      <c r="J65" s="484">
        <f>IF(Т_РВО="Перший бакалаврський",IF(Т_ФН="денна",O65*$S$2+T65*$X$2+Y65*$AC$2+AD65*$AH$2+AI65*$AM$2+AN65*$AR$2+AS65*$AW$2+AX65*$BB$2+BC65*$BG$2+BH65*$BL$2,O65+T65+Y65+AD65+AI65+AN65+AS65+AX65+BC65+BH65),IF(Т_ФН="денна",O65*$S$2+T65*$X$2+Y65*$AC$2,O65+T65+Y65))</f>
        <v>0</v>
      </c>
      <c r="K65" s="484">
        <f>IF(Т_РВО="Перший бакалаврський",IF(Т_ФН="денна",P65*$S$2+U65*$X$2+Z65*$AC$2+AE65*$AH$2+AJ65*$AM$2+AO65*$AR$2+AT65*$AW$2+AY65*$BB$2+BD65*$BG$2+BI65*$BL$2,P65+U65+Z65+AE65+AJ65+AO65+AT65+AY65+BD65+BI65),IF(Т_ФН="денна",P65*$S$2+U65*$X$2+Z65*$AC$2,P65+U65+Z65))</f>
        <v>0</v>
      </c>
      <c r="L65" s="484">
        <f>IF(Т_РВО="Перший бакалаврський",IF(Т_ФН="денна",Q65*$S$2+V65*$X$2+AA65*$AC$2+AF65*$AH$2+AK65*$AM$2+AP65*$AR$2+AU65*$AW$2+AZ65*$BB$2+BE65*$BG$2+BJ65*$BL$2,Q65+V65+AA65+AF65+AK65+AP65+AU65+AZ65+BE65+BJ65),IF(Т_ФН="денна",Q65*$S$2+V65*$X$2+AA65*$AC$2,Q65+V65+AA65))</f>
        <v>0</v>
      </c>
      <c r="M65" s="484">
        <f>IF(Т_РВО="Перший бакалаврський",IF(Т_ФН="денна",R65*$S$2+W65*$X$2+AB65*$AC$2+AG65*$AH$2+AL65*$AM$2+AQ65*$AR$2+AV65*$AW$2+BA65*$BB$2+BF65*$BG$2+BK65*$BL$2,R65+W65+AB65+AG65+AL65+AQ65+AV65+BA65+BF65+BK65),IF(Т_ФН="денна",R65*$S$2+W65*$X$2+AB65*$AC$2,R65+W65+AB65))</f>
        <v>0</v>
      </c>
      <c r="N65" s="488">
        <f t="shared" si="45"/>
        <v>0</v>
      </c>
      <c r="O65" s="567">
        <f t="shared" si="34"/>
        <v>0</v>
      </c>
      <c r="P65" s="152"/>
      <c r="Q65" s="152"/>
      <c r="R65" s="152"/>
      <c r="S65" s="151"/>
      <c r="T65" s="567">
        <f t="shared" si="35"/>
        <v>0</v>
      </c>
      <c r="U65" s="559"/>
      <c r="V65" s="559"/>
      <c r="W65" s="559"/>
      <c r="X65" s="167"/>
      <c r="Y65" s="567">
        <f t="shared" si="36"/>
        <v>0</v>
      </c>
      <c r="Z65" s="544"/>
      <c r="AA65" s="544"/>
      <c r="AB65" s="544"/>
      <c r="AC65" s="159"/>
      <c r="AD65" s="567">
        <f t="shared" si="37"/>
        <v>0</v>
      </c>
      <c r="AE65" s="559"/>
      <c r="AF65" s="559"/>
      <c r="AG65" s="559"/>
      <c r="AH65" s="167"/>
      <c r="AI65" s="567">
        <f t="shared" si="38"/>
        <v>0</v>
      </c>
      <c r="AJ65" s="559"/>
      <c r="AK65" s="559"/>
      <c r="AL65" s="559"/>
      <c r="AM65" s="567">
        <f t="shared" si="39"/>
        <v>0</v>
      </c>
      <c r="AN65" s="166"/>
      <c r="AO65" s="559"/>
      <c r="AP65" s="559"/>
      <c r="AQ65" s="559"/>
      <c r="AR65" s="167"/>
      <c r="AS65" s="567">
        <f t="shared" si="40"/>
        <v>0</v>
      </c>
      <c r="AT65" s="559"/>
      <c r="AU65" s="559"/>
      <c r="AV65" s="559"/>
      <c r="AW65" s="167"/>
      <c r="AX65" s="567">
        <f t="shared" si="41"/>
        <v>0</v>
      </c>
      <c r="AY65" s="559"/>
      <c r="AZ65" s="559"/>
      <c r="BA65" s="559"/>
      <c r="BB65" s="167"/>
      <c r="BC65" s="567">
        <f t="shared" si="42"/>
        <v>0</v>
      </c>
      <c r="BD65" s="559"/>
      <c r="BE65" s="559"/>
      <c r="BF65" s="559"/>
      <c r="BG65" s="168"/>
      <c r="BH65" s="567">
        <f t="shared" si="43"/>
        <v>0</v>
      </c>
      <c r="BI65" s="559"/>
      <c r="BJ65" s="559"/>
      <c r="BK65" s="559"/>
      <c r="BL65" s="149"/>
    </row>
    <row r="66" spans="1:86" ht="15.95" customHeight="1" x14ac:dyDescent="0.2">
      <c r="A66" s="178" t="s">
        <v>265</v>
      </c>
      <c r="B66" s="160" t="s">
        <v>364</v>
      </c>
      <c r="C66" s="162"/>
      <c r="D66" s="163"/>
      <c r="E66" s="164"/>
      <c r="F66" s="164"/>
      <c r="G66" s="165"/>
      <c r="H66" s="150"/>
      <c r="I66" s="483">
        <f t="shared" si="44"/>
        <v>0</v>
      </c>
      <c r="J66" s="484">
        <f>IF(Т_РВО="Перший бакалаврський",IF(Т_ФН="денна",O66*$S$2+T66*$X$2+Y66*$AC$2+AD66*$AH$2+AI66*$AM$2+AN66*$AR$2+AS66*$AW$2+AX66*$BB$2+BC66*$BG$2+BH66*$BL$2,O66+T66+Y66+AD66+AI66+AN66+AS66+AX66+BC66+BH66),IF(Т_ФН="денна",O66*$S$2+T66*$X$2+Y66*$AC$2,O66+T66+Y66))</f>
        <v>0</v>
      </c>
      <c r="K66" s="484">
        <f>IF(Т_РВО="Перший бакалаврський",IF(Т_ФН="денна",P66*$S$2+U66*$X$2+Z66*$AC$2+AE66*$AH$2+AJ66*$AM$2+AO66*$AR$2+AT66*$AW$2+AY66*$BB$2+BD66*$BG$2+BI66*$BL$2,P66+U66+Z66+AE66+AJ66+AO66+AT66+AY66+BD66+BI66),IF(Т_ФН="денна",P66*$S$2+U66*$X$2+Z66*$AC$2,P66+U66+Z66))</f>
        <v>0</v>
      </c>
      <c r="L66" s="484">
        <f>IF(Т_РВО="Перший бакалаврський",IF(Т_ФН="денна",Q66*$S$2+V66*$X$2+AA66*$AC$2+AF66*$AH$2+AK66*$AM$2+AP66*$AR$2+AU66*$AW$2+AZ66*$BB$2+BE66*$BG$2+BJ66*$BL$2,Q66+V66+AA66+AF66+AK66+AP66+AU66+AZ66+BE66+BJ66),IF(Т_ФН="денна",Q66*$S$2+V66*$X$2+AA66*$AC$2,Q66+V66+AA66))</f>
        <v>0</v>
      </c>
      <c r="M66" s="484">
        <f>IF(Т_РВО="Перший бакалаврський",IF(Т_ФН="денна",R66*$S$2+W66*$X$2+AB66*$AC$2+AG66*$AH$2+AL66*$AM$2+AQ66*$AR$2+AV66*$AW$2+BA66*$BB$2+BF66*$BG$2+BK66*$BL$2,R66+W66+AB66+AG66+AL66+AQ66+AV66+BA66+BF66+BK66),IF(Т_ФН="денна",R66*$S$2+W66*$X$2+AB66*$AC$2,R66+W66+AB66))</f>
        <v>0</v>
      </c>
      <c r="N66" s="488">
        <f t="shared" si="45"/>
        <v>0</v>
      </c>
      <c r="O66" s="567">
        <f t="shared" si="34"/>
        <v>0</v>
      </c>
      <c r="P66" s="152"/>
      <c r="Q66" s="152"/>
      <c r="R66" s="152"/>
      <c r="S66" s="151"/>
      <c r="T66" s="567">
        <f t="shared" si="35"/>
        <v>0</v>
      </c>
      <c r="U66" s="559"/>
      <c r="V66" s="559"/>
      <c r="W66" s="559"/>
      <c r="X66" s="167"/>
      <c r="Y66" s="567">
        <f t="shared" si="36"/>
        <v>0</v>
      </c>
      <c r="Z66" s="544"/>
      <c r="AA66" s="544"/>
      <c r="AB66" s="544"/>
      <c r="AC66" s="159"/>
      <c r="AD66" s="567">
        <f t="shared" si="37"/>
        <v>0</v>
      </c>
      <c r="AE66" s="559"/>
      <c r="AF66" s="559"/>
      <c r="AG66" s="559"/>
      <c r="AH66" s="167"/>
      <c r="AI66" s="567">
        <f t="shared" si="38"/>
        <v>0</v>
      </c>
      <c r="AJ66" s="559"/>
      <c r="AK66" s="559"/>
      <c r="AL66" s="559"/>
      <c r="AM66" s="567">
        <f t="shared" si="39"/>
        <v>0</v>
      </c>
      <c r="AN66" s="166"/>
      <c r="AO66" s="559"/>
      <c r="AP66" s="559"/>
      <c r="AQ66" s="559"/>
      <c r="AR66" s="167"/>
      <c r="AS66" s="567">
        <f t="shared" si="40"/>
        <v>0</v>
      </c>
      <c r="AT66" s="559"/>
      <c r="AU66" s="559"/>
      <c r="AV66" s="559"/>
      <c r="AW66" s="167"/>
      <c r="AX66" s="567">
        <f t="shared" si="41"/>
        <v>0</v>
      </c>
      <c r="AY66" s="559"/>
      <c r="AZ66" s="559"/>
      <c r="BA66" s="559"/>
      <c r="BB66" s="167"/>
      <c r="BC66" s="567">
        <f t="shared" si="42"/>
        <v>0</v>
      </c>
      <c r="BD66" s="559"/>
      <c r="BE66" s="559"/>
      <c r="BF66" s="559"/>
      <c r="BG66" s="168"/>
      <c r="BH66" s="567">
        <f t="shared" si="43"/>
        <v>0</v>
      </c>
      <c r="BI66" s="559"/>
      <c r="BJ66" s="559"/>
      <c r="BK66" s="559"/>
      <c r="BL66" s="149"/>
    </row>
    <row r="67" spans="1:86" ht="15.95" customHeight="1" x14ac:dyDescent="0.2">
      <c r="A67" s="178" t="s">
        <v>266</v>
      </c>
      <c r="B67" s="160" t="s">
        <v>365</v>
      </c>
      <c r="C67" s="162"/>
      <c r="D67" s="163"/>
      <c r="E67" s="164"/>
      <c r="F67" s="164"/>
      <c r="G67" s="165"/>
      <c r="H67" s="150"/>
      <c r="I67" s="483">
        <f t="shared" si="44"/>
        <v>0</v>
      </c>
      <c r="J67" s="484">
        <f>IF(Т_РВО="Перший бакалаврський",IF(Т_ФН="денна",O67*$S$2+T67*$X$2+Y67*$AC$2+AD67*$AH$2+AI67*$AM$2+AN67*$AR$2+AS67*$AW$2+AX67*$BB$2+BC67*$BG$2+BH67*$BL$2,O67+T67+Y67+AD67+AI67+AN67+AS67+AX67+BC67+BH67),IF(Т_ФН="денна",O67*$S$2+T67*$X$2+Y67*$AC$2,O67+T67+Y67))</f>
        <v>0</v>
      </c>
      <c r="K67" s="484">
        <f>IF(Т_РВО="Перший бакалаврський",IF(Т_ФН="денна",P67*$S$2+U67*$X$2+Z67*$AC$2+AE67*$AH$2+AJ67*$AM$2+AO67*$AR$2+AT67*$AW$2+AY67*$BB$2+BD67*$BG$2+BI67*$BL$2,P67+U67+Z67+AE67+AJ67+AO67+AT67+AY67+BD67+BI67),IF(Т_ФН="денна",P67*$S$2+U67*$X$2+Z67*$AC$2,P67+U67+Z67))</f>
        <v>0</v>
      </c>
      <c r="L67" s="484">
        <f>IF(Т_РВО="Перший бакалаврський",IF(Т_ФН="денна",Q67*$S$2+V67*$X$2+AA67*$AC$2+AF67*$AH$2+AK67*$AM$2+AP67*$AR$2+AU67*$AW$2+AZ67*$BB$2+BE67*$BG$2+BJ67*$BL$2,Q67+V67+AA67+AF67+AK67+AP67+AU67+AZ67+BE67+BJ67),IF(Т_ФН="денна",Q67*$S$2+V67*$X$2+AA67*$AC$2,Q67+V67+AA67))</f>
        <v>0</v>
      </c>
      <c r="M67" s="484">
        <f>IF(Т_РВО="Перший бакалаврський",IF(Т_ФН="денна",R67*$S$2+W67*$X$2+AB67*$AC$2+AG67*$AH$2+AL67*$AM$2+AQ67*$AR$2+AV67*$AW$2+BA67*$BB$2+BF67*$BG$2+BK67*$BL$2,R67+W67+AB67+AG67+AL67+AQ67+AV67+BA67+BF67+BK67),IF(Т_ФН="денна",R67*$S$2+W67*$X$2+AB67*$AC$2,R67+W67+AB67))</f>
        <v>0</v>
      </c>
      <c r="N67" s="488">
        <f t="shared" si="45"/>
        <v>0</v>
      </c>
      <c r="O67" s="567">
        <f t="shared" si="34"/>
        <v>0</v>
      </c>
      <c r="P67" s="152"/>
      <c r="Q67" s="152"/>
      <c r="R67" s="152"/>
      <c r="S67" s="151"/>
      <c r="T67" s="567">
        <f t="shared" si="35"/>
        <v>0</v>
      </c>
      <c r="U67" s="559"/>
      <c r="V67" s="559"/>
      <c r="W67" s="559"/>
      <c r="X67" s="167"/>
      <c r="Y67" s="567">
        <f t="shared" si="36"/>
        <v>0</v>
      </c>
      <c r="Z67" s="544"/>
      <c r="AA67" s="544"/>
      <c r="AB67" s="544"/>
      <c r="AC67" s="159"/>
      <c r="AD67" s="567">
        <f t="shared" si="37"/>
        <v>0</v>
      </c>
      <c r="AE67" s="559"/>
      <c r="AF67" s="559"/>
      <c r="AG67" s="559"/>
      <c r="AH67" s="167"/>
      <c r="AI67" s="567">
        <f t="shared" si="38"/>
        <v>0</v>
      </c>
      <c r="AJ67" s="559"/>
      <c r="AK67" s="559"/>
      <c r="AL67" s="559"/>
      <c r="AM67" s="567">
        <f t="shared" si="39"/>
        <v>0</v>
      </c>
      <c r="AN67" s="166"/>
      <c r="AO67" s="559"/>
      <c r="AP67" s="559"/>
      <c r="AQ67" s="559"/>
      <c r="AR67" s="167"/>
      <c r="AS67" s="567">
        <f t="shared" si="40"/>
        <v>0</v>
      </c>
      <c r="AT67" s="559"/>
      <c r="AU67" s="559"/>
      <c r="AV67" s="559"/>
      <c r="AW67" s="167"/>
      <c r="AX67" s="567">
        <f t="shared" si="41"/>
        <v>0</v>
      </c>
      <c r="AY67" s="559"/>
      <c r="AZ67" s="559"/>
      <c r="BA67" s="559"/>
      <c r="BB67" s="167"/>
      <c r="BC67" s="567">
        <f t="shared" si="42"/>
        <v>0</v>
      </c>
      <c r="BD67" s="559"/>
      <c r="BE67" s="559"/>
      <c r="BF67" s="559"/>
      <c r="BG67" s="168"/>
      <c r="BH67" s="567">
        <f t="shared" si="43"/>
        <v>0</v>
      </c>
      <c r="BI67" s="559"/>
      <c r="BJ67" s="559"/>
      <c r="BK67" s="559"/>
      <c r="BL67" s="149"/>
    </row>
    <row r="68" spans="1:86" ht="15.95" customHeight="1" x14ac:dyDescent="0.2">
      <c r="A68" s="178" t="s">
        <v>267</v>
      </c>
      <c r="B68" s="160" t="s">
        <v>341</v>
      </c>
      <c r="C68" s="162"/>
      <c r="D68" s="163"/>
      <c r="E68" s="164"/>
      <c r="F68" s="164"/>
      <c r="G68" s="165"/>
      <c r="H68" s="150"/>
      <c r="I68" s="483">
        <f t="shared" si="44"/>
        <v>0</v>
      </c>
      <c r="J68" s="484">
        <f>IF(Т_РВО="Перший бакалаврський",IF(Т_ФН="денна",O68*$S$2+T68*$X$2+Y68*$AC$2+AD68*$AH$2+AI68*$AM$2+AN68*$AR$2+AS68*$AW$2+AX68*$BB$2+BC68*$BG$2+BH68*$BL$2,O68+T68+Y68+AD68+AI68+AN68+AS68+AX68+BC68+BH68),IF(Т_ФН="денна",O68*$S$2+T68*$X$2+Y68*$AC$2,O68+T68+Y68))</f>
        <v>0</v>
      </c>
      <c r="K68" s="484">
        <f>IF(Т_РВО="Перший бакалаврський",IF(Т_ФН="денна",P68*$S$2+U68*$X$2+Z68*$AC$2+AE68*$AH$2+AJ68*$AM$2+AO68*$AR$2+AT68*$AW$2+AY68*$BB$2+BD68*$BG$2+BI68*$BL$2,P68+U68+Z68+AE68+AJ68+AO68+AT68+AY68+BD68+BI68),IF(Т_ФН="денна",P68*$S$2+U68*$X$2+Z68*$AC$2,P68+U68+Z68))</f>
        <v>0</v>
      </c>
      <c r="L68" s="484">
        <f>IF(Т_РВО="Перший бакалаврський",IF(Т_ФН="денна",Q68*$S$2+V68*$X$2+AA68*$AC$2+AF68*$AH$2+AK68*$AM$2+AP68*$AR$2+AU68*$AW$2+AZ68*$BB$2+BE68*$BG$2+BJ68*$BL$2,Q68+V68+AA68+AF68+AK68+AP68+AU68+AZ68+BE68+BJ68),IF(Т_ФН="денна",Q68*$S$2+V68*$X$2+AA68*$AC$2,Q68+V68+AA68))</f>
        <v>0</v>
      </c>
      <c r="M68" s="484">
        <f>IF(Т_РВО="Перший бакалаврський",IF(Т_ФН="денна",R68*$S$2+W68*$X$2+AB68*$AC$2+AG68*$AH$2+AL68*$AM$2+AQ68*$AR$2+AV68*$AW$2+BA68*$BB$2+BF68*$BG$2+BK68*$BL$2,R68+W68+AB68+AG68+AL68+AQ68+AV68+BA68+BF68+BK68),IF(Т_ФН="денна",R68*$S$2+W68*$X$2+AB68*$AC$2,R68+W68+AB68))</f>
        <v>0</v>
      </c>
      <c r="N68" s="488">
        <f t="shared" si="45"/>
        <v>0</v>
      </c>
      <c r="O68" s="567">
        <f t="shared" si="34"/>
        <v>0</v>
      </c>
      <c r="P68" s="152"/>
      <c r="Q68" s="152"/>
      <c r="R68" s="152"/>
      <c r="S68" s="151"/>
      <c r="T68" s="567">
        <f t="shared" si="35"/>
        <v>0</v>
      </c>
      <c r="U68" s="559"/>
      <c r="V68" s="559"/>
      <c r="W68" s="559"/>
      <c r="X68" s="167"/>
      <c r="Y68" s="567">
        <f t="shared" si="36"/>
        <v>0</v>
      </c>
      <c r="Z68" s="544"/>
      <c r="AA68" s="544"/>
      <c r="AB68" s="544"/>
      <c r="AC68" s="159"/>
      <c r="AD68" s="567">
        <f t="shared" si="37"/>
        <v>0</v>
      </c>
      <c r="AE68" s="559"/>
      <c r="AF68" s="559"/>
      <c r="AG68" s="559"/>
      <c r="AH68" s="167"/>
      <c r="AI68" s="567">
        <f t="shared" si="38"/>
        <v>0</v>
      </c>
      <c r="AJ68" s="559"/>
      <c r="AK68" s="559"/>
      <c r="AL68" s="559"/>
      <c r="AM68" s="567">
        <f t="shared" si="39"/>
        <v>0</v>
      </c>
      <c r="AN68" s="166"/>
      <c r="AO68" s="559"/>
      <c r="AP68" s="559"/>
      <c r="AQ68" s="559"/>
      <c r="AR68" s="167"/>
      <c r="AS68" s="567">
        <f t="shared" si="40"/>
        <v>0</v>
      </c>
      <c r="AT68" s="559"/>
      <c r="AU68" s="559"/>
      <c r="AV68" s="559"/>
      <c r="AW68" s="167"/>
      <c r="AX68" s="567">
        <f t="shared" si="41"/>
        <v>0</v>
      </c>
      <c r="AY68" s="559"/>
      <c r="AZ68" s="559"/>
      <c r="BA68" s="559"/>
      <c r="BB68" s="167"/>
      <c r="BC68" s="567">
        <f t="shared" si="42"/>
        <v>0</v>
      </c>
      <c r="BD68" s="559"/>
      <c r="BE68" s="559"/>
      <c r="BF68" s="559"/>
      <c r="BG68" s="168"/>
      <c r="BH68" s="567">
        <f t="shared" si="43"/>
        <v>0</v>
      </c>
      <c r="BI68" s="559"/>
      <c r="BJ68" s="559"/>
      <c r="BK68" s="559"/>
      <c r="BL68" s="149"/>
    </row>
    <row r="69" spans="1:86" ht="15.95" customHeight="1" x14ac:dyDescent="0.2">
      <c r="A69" s="178" t="s">
        <v>268</v>
      </c>
      <c r="B69" s="160" t="s">
        <v>368</v>
      </c>
      <c r="C69" s="162"/>
      <c r="D69" s="163"/>
      <c r="E69" s="164"/>
      <c r="F69" s="164"/>
      <c r="G69" s="165"/>
      <c r="H69" s="150"/>
      <c r="I69" s="483">
        <f t="shared" si="44"/>
        <v>0</v>
      </c>
      <c r="J69" s="484">
        <f>IF(Т_РВО="Перший бакалаврський",IF(Т_ФН="денна",O69*$S$2+T69*$X$2+Y69*$AC$2+AD69*$AH$2+AI69*$AM$2+AN69*$AR$2+AS69*$AW$2+AX69*$BB$2+BC69*$BG$2+BH69*$BL$2,O69+T69+Y69+AD69+AI69+AN69+AS69+AX69+BC69+BH69),IF(Т_ФН="денна",O69*$S$2+T69*$X$2+Y69*$AC$2,O69+T69+Y69))</f>
        <v>0</v>
      </c>
      <c r="K69" s="484">
        <f>IF(Т_РВО="Перший бакалаврський",IF(Т_ФН="денна",P69*$S$2+U69*$X$2+Z69*$AC$2+AE69*$AH$2+AJ69*$AM$2+AO69*$AR$2+AT69*$AW$2+AY69*$BB$2+BD69*$BG$2+BI69*$BL$2,P69+U69+Z69+AE69+AJ69+AO69+AT69+AY69+BD69+BI69),IF(Т_ФН="денна",P69*$S$2+U69*$X$2+Z69*$AC$2,P69+U69+Z69))</f>
        <v>0</v>
      </c>
      <c r="L69" s="484">
        <f>IF(Т_РВО="Перший бакалаврський",IF(Т_ФН="денна",Q69*$S$2+V69*$X$2+AA69*$AC$2+AF69*$AH$2+AK69*$AM$2+AP69*$AR$2+AU69*$AW$2+AZ69*$BB$2+BE69*$BG$2+BJ69*$BL$2,Q69+V69+AA69+AF69+AK69+AP69+AU69+AZ69+BE69+BJ69),IF(Т_ФН="денна",Q69*$S$2+V69*$X$2+AA69*$AC$2,Q69+V69+AA69))</f>
        <v>0</v>
      </c>
      <c r="M69" s="484">
        <f>IF(Т_РВО="Перший бакалаврський",IF(Т_ФН="денна",R69*$S$2+W69*$X$2+AB69*$AC$2+AG69*$AH$2+AL69*$AM$2+AQ69*$AR$2+AV69*$AW$2+BA69*$BB$2+BF69*$BG$2+BK69*$BL$2,R69+W69+AB69+AG69+AL69+AQ69+AV69+BA69+BF69+BK69),IF(Т_ФН="денна",R69*$S$2+W69*$X$2+AB69*$AC$2,R69+W69+AB69))</f>
        <v>0</v>
      </c>
      <c r="N69" s="488">
        <f t="shared" si="45"/>
        <v>0</v>
      </c>
      <c r="O69" s="567">
        <f t="shared" si="34"/>
        <v>0</v>
      </c>
      <c r="P69" s="152"/>
      <c r="Q69" s="152"/>
      <c r="R69" s="152"/>
      <c r="S69" s="151"/>
      <c r="T69" s="567">
        <f t="shared" si="35"/>
        <v>0</v>
      </c>
      <c r="U69" s="559"/>
      <c r="V69" s="559"/>
      <c r="W69" s="559"/>
      <c r="X69" s="167"/>
      <c r="Y69" s="567">
        <f t="shared" si="36"/>
        <v>0</v>
      </c>
      <c r="Z69" s="544"/>
      <c r="AA69" s="544"/>
      <c r="AB69" s="544"/>
      <c r="AC69" s="159"/>
      <c r="AD69" s="567">
        <f t="shared" si="37"/>
        <v>0</v>
      </c>
      <c r="AE69" s="559"/>
      <c r="AF69" s="559"/>
      <c r="AG69" s="559"/>
      <c r="AH69" s="167"/>
      <c r="AI69" s="567">
        <f t="shared" si="38"/>
        <v>0</v>
      </c>
      <c r="AJ69" s="559"/>
      <c r="AK69" s="559"/>
      <c r="AL69" s="559"/>
      <c r="AM69" s="567">
        <f t="shared" si="39"/>
        <v>0</v>
      </c>
      <c r="AN69" s="166"/>
      <c r="AO69" s="559"/>
      <c r="AP69" s="559"/>
      <c r="AQ69" s="559"/>
      <c r="AR69" s="167"/>
      <c r="AS69" s="567">
        <f t="shared" si="40"/>
        <v>0</v>
      </c>
      <c r="AT69" s="559"/>
      <c r="AU69" s="559"/>
      <c r="AV69" s="559"/>
      <c r="AW69" s="167"/>
      <c r="AX69" s="567">
        <f t="shared" si="41"/>
        <v>0</v>
      </c>
      <c r="AY69" s="559"/>
      <c r="AZ69" s="559"/>
      <c r="BA69" s="559"/>
      <c r="BB69" s="167"/>
      <c r="BC69" s="567">
        <f t="shared" si="42"/>
        <v>0</v>
      </c>
      <c r="BD69" s="559"/>
      <c r="BE69" s="559"/>
      <c r="BF69" s="559"/>
      <c r="BG69" s="168"/>
      <c r="BH69" s="567">
        <f t="shared" si="43"/>
        <v>0</v>
      </c>
      <c r="BI69" s="559"/>
      <c r="BJ69" s="559"/>
      <c r="BK69" s="559"/>
      <c r="BL69" s="149"/>
    </row>
    <row r="70" spans="1:86" ht="15.95" customHeight="1" x14ac:dyDescent="0.2">
      <c r="A70" s="178" t="s">
        <v>269</v>
      </c>
      <c r="B70" s="160" t="s">
        <v>369</v>
      </c>
      <c r="C70" s="162"/>
      <c r="D70" s="163"/>
      <c r="E70" s="164"/>
      <c r="F70" s="164"/>
      <c r="G70" s="165"/>
      <c r="H70" s="150"/>
      <c r="I70" s="483">
        <f t="shared" si="44"/>
        <v>0</v>
      </c>
      <c r="J70" s="484">
        <f>IF(Т_РВО="Перший бакалаврський",IF(Т_ФН="денна",O70*$S$2+T70*$X$2+Y70*$AC$2+AD70*$AH$2+AI70*$AM$2+AN70*$AR$2+AS70*$AW$2+AX70*$BB$2+BC70*$BG$2+BH70*$BL$2,O70+T70+Y70+AD70+AI70+AN70+AS70+AX70+BC70+BH70),IF(Т_ФН="денна",O70*$S$2+T70*$X$2+Y70*$AC$2,O70+T70+Y70))</f>
        <v>0</v>
      </c>
      <c r="K70" s="484">
        <f>IF(Т_РВО="Перший бакалаврський",IF(Т_ФН="денна",P70*$S$2+U70*$X$2+Z70*$AC$2+AE70*$AH$2+AJ70*$AM$2+AO70*$AR$2+AT70*$AW$2+AY70*$BB$2+BD70*$BG$2+BI70*$BL$2,P70+U70+Z70+AE70+AJ70+AO70+AT70+AY70+BD70+BI70),IF(Т_ФН="денна",P70*$S$2+U70*$X$2+Z70*$AC$2,P70+U70+Z70))</f>
        <v>0</v>
      </c>
      <c r="L70" s="484">
        <f>IF(Т_РВО="Перший бакалаврський",IF(Т_ФН="денна",Q70*$S$2+V70*$X$2+AA70*$AC$2+AF70*$AH$2+AK70*$AM$2+AP70*$AR$2+AU70*$AW$2+AZ70*$BB$2+BE70*$BG$2+BJ70*$BL$2,Q70+V70+AA70+AF70+AK70+AP70+AU70+AZ70+BE70+BJ70),IF(Т_ФН="денна",Q70*$S$2+V70*$X$2+AA70*$AC$2,Q70+V70+AA70))</f>
        <v>0</v>
      </c>
      <c r="M70" s="484">
        <f>IF(Т_РВО="Перший бакалаврський",IF(Т_ФН="денна",R70*$S$2+W70*$X$2+AB70*$AC$2+AG70*$AH$2+AL70*$AM$2+AQ70*$AR$2+AV70*$AW$2+BA70*$BB$2+BF70*$BG$2+BK70*$BL$2,R70+W70+AB70+AG70+AL70+AQ70+AV70+BA70+BF70+BK70),IF(Т_ФН="денна",R70*$S$2+W70*$X$2+AB70*$AC$2,R70+W70+AB70))</f>
        <v>0</v>
      </c>
      <c r="N70" s="488">
        <f t="shared" si="45"/>
        <v>0</v>
      </c>
      <c r="O70" s="567">
        <f t="shared" si="34"/>
        <v>0</v>
      </c>
      <c r="P70" s="152"/>
      <c r="Q70" s="152"/>
      <c r="R70" s="152"/>
      <c r="S70" s="151"/>
      <c r="T70" s="567">
        <f t="shared" si="35"/>
        <v>0</v>
      </c>
      <c r="U70" s="559"/>
      <c r="V70" s="559"/>
      <c r="W70" s="559"/>
      <c r="X70" s="167"/>
      <c r="Y70" s="567">
        <f t="shared" si="36"/>
        <v>0</v>
      </c>
      <c r="Z70" s="544"/>
      <c r="AA70" s="544"/>
      <c r="AB70" s="544"/>
      <c r="AC70" s="159"/>
      <c r="AD70" s="567">
        <f t="shared" si="37"/>
        <v>0</v>
      </c>
      <c r="AE70" s="559"/>
      <c r="AF70" s="559"/>
      <c r="AG70" s="559"/>
      <c r="AH70" s="167"/>
      <c r="AI70" s="567">
        <f t="shared" si="38"/>
        <v>0</v>
      </c>
      <c r="AJ70" s="559"/>
      <c r="AK70" s="559"/>
      <c r="AL70" s="559"/>
      <c r="AM70" s="567">
        <f t="shared" si="39"/>
        <v>0</v>
      </c>
      <c r="AN70" s="166"/>
      <c r="AO70" s="559"/>
      <c r="AP70" s="559"/>
      <c r="AQ70" s="559"/>
      <c r="AR70" s="167"/>
      <c r="AS70" s="567">
        <f t="shared" si="40"/>
        <v>0</v>
      </c>
      <c r="AT70" s="559"/>
      <c r="AU70" s="559"/>
      <c r="AV70" s="559"/>
      <c r="AW70" s="167"/>
      <c r="AX70" s="567">
        <f t="shared" si="41"/>
        <v>0</v>
      </c>
      <c r="AY70" s="559"/>
      <c r="AZ70" s="559"/>
      <c r="BA70" s="559"/>
      <c r="BB70" s="167"/>
      <c r="BC70" s="567">
        <f t="shared" si="42"/>
        <v>0</v>
      </c>
      <c r="BD70" s="559"/>
      <c r="BE70" s="559"/>
      <c r="BF70" s="559"/>
      <c r="BG70" s="168"/>
      <c r="BH70" s="567">
        <f t="shared" si="43"/>
        <v>0</v>
      </c>
      <c r="BI70" s="559"/>
      <c r="BJ70" s="559"/>
      <c r="BK70" s="559"/>
      <c r="BL70" s="149"/>
    </row>
    <row r="71" spans="1:86" ht="15.95" customHeight="1" x14ac:dyDescent="0.2">
      <c r="A71" s="178" t="s">
        <v>270</v>
      </c>
      <c r="B71" s="160" t="s">
        <v>340</v>
      </c>
      <c r="C71" s="162"/>
      <c r="D71" s="163"/>
      <c r="E71" s="164"/>
      <c r="F71" s="164"/>
      <c r="G71" s="165"/>
      <c r="H71" s="150"/>
      <c r="I71" s="483">
        <f t="shared" ref="I71:I72" si="46">H71*30</f>
        <v>0</v>
      </c>
      <c r="J71" s="484">
        <f>IF(Т_РВО="Перший бакалаврський",IF(Т_ФН="денна",O71*$S$2+T71*$X$2+Y71*$AC$2+AD71*$AH$2+AI71*$AM$2+AN71*$AR$2+AS71*$AW$2+AX71*$BB$2+BC71*$BG$2+BH71*$BL$2,O71+T71+Y71+AD71+AI71+AN71+AS71+AX71+BC71+BH71),IF(Т_ФН="денна",O71*$S$2+T71*$X$2+Y71*$AC$2,O71+T71+Y71))</f>
        <v>0</v>
      </c>
      <c r="K71" s="484">
        <f>IF(Т_РВО="Перший бакалаврський",IF(Т_ФН="денна",P71*$S$2+U71*$X$2+Z71*$AC$2+AE71*$AH$2+AJ71*$AM$2+AO71*$AR$2+AT71*$AW$2+AY71*$BB$2+BD71*$BG$2+BI71*$BL$2,P71+U71+Z71+AE71+AJ71+AO71+AT71+AY71+BD71+BI71),IF(Т_ФН="денна",P71*$S$2+U71*$X$2+Z71*$AC$2,P71+U71+Z71))</f>
        <v>0</v>
      </c>
      <c r="L71" s="484">
        <f>IF(Т_РВО="Перший бакалаврський",IF(Т_ФН="денна",Q71*$S$2+V71*$X$2+AA71*$AC$2+AF71*$AH$2+AK71*$AM$2+AP71*$AR$2+AU71*$AW$2+AZ71*$BB$2+BE71*$BG$2+BJ71*$BL$2,Q71+V71+AA71+AF71+AK71+AP71+AU71+AZ71+BE71+BJ71),IF(Т_ФН="денна",Q71*$S$2+V71*$X$2+AA71*$AC$2,Q71+V71+AA71))</f>
        <v>0</v>
      </c>
      <c r="M71" s="484">
        <f>IF(Т_РВО="Перший бакалаврський",IF(Т_ФН="денна",R71*$S$2+W71*$X$2+AB71*$AC$2+AG71*$AH$2+AL71*$AM$2+AQ71*$AR$2+AV71*$AW$2+BA71*$BB$2+BF71*$BG$2+BK71*$BL$2,R71+W71+AB71+AG71+AL71+AQ71+AV71+BA71+BF71+BK71),IF(Т_ФН="денна",R71*$S$2+W71*$X$2+AB71*$AC$2,R71+W71+AB71))</f>
        <v>0</v>
      </c>
      <c r="N71" s="488">
        <f t="shared" ref="N71:N72" si="47">I71-J71</f>
        <v>0</v>
      </c>
      <c r="O71" s="567">
        <f t="shared" si="34"/>
        <v>0</v>
      </c>
      <c r="P71" s="152"/>
      <c r="Q71" s="152"/>
      <c r="R71" s="152"/>
      <c r="S71" s="151"/>
      <c r="T71" s="567">
        <f t="shared" si="35"/>
        <v>0</v>
      </c>
      <c r="U71" s="559"/>
      <c r="V71" s="559"/>
      <c r="W71" s="559"/>
      <c r="X71" s="167"/>
      <c r="Y71" s="567">
        <f t="shared" si="36"/>
        <v>0</v>
      </c>
      <c r="Z71" s="559"/>
      <c r="AA71" s="559"/>
      <c r="AB71" s="559"/>
      <c r="AC71" s="167"/>
      <c r="AD71" s="567">
        <f t="shared" si="37"/>
        <v>0</v>
      </c>
      <c r="AE71" s="559"/>
      <c r="AF71" s="559"/>
      <c r="AG71" s="559"/>
      <c r="AH71" s="167"/>
      <c r="AI71" s="567">
        <f t="shared" si="38"/>
        <v>0</v>
      </c>
      <c r="AJ71" s="559"/>
      <c r="AK71" s="559"/>
      <c r="AL71" s="559"/>
      <c r="AM71" s="567">
        <f t="shared" si="39"/>
        <v>0</v>
      </c>
      <c r="AN71" s="166"/>
      <c r="AO71" s="559"/>
      <c r="AP71" s="559"/>
      <c r="AQ71" s="559"/>
      <c r="AR71" s="167"/>
      <c r="AS71" s="567">
        <f t="shared" si="40"/>
        <v>0</v>
      </c>
      <c r="AT71" s="559"/>
      <c r="AU71" s="559"/>
      <c r="AV71" s="559"/>
      <c r="AW71" s="167"/>
      <c r="AX71" s="567">
        <f t="shared" si="41"/>
        <v>0</v>
      </c>
      <c r="AY71" s="559"/>
      <c r="AZ71" s="559"/>
      <c r="BA71" s="559"/>
      <c r="BB71" s="167"/>
      <c r="BC71" s="567">
        <f t="shared" si="42"/>
        <v>0</v>
      </c>
      <c r="BD71" s="559"/>
      <c r="BE71" s="559"/>
      <c r="BF71" s="559"/>
      <c r="BG71" s="168"/>
      <c r="BH71" s="567">
        <f t="shared" si="43"/>
        <v>0</v>
      </c>
      <c r="BI71" s="559"/>
      <c r="BJ71" s="559"/>
      <c r="BK71" s="559"/>
      <c r="BL71" s="149"/>
    </row>
    <row r="72" spans="1:86" ht="15.95" customHeight="1" x14ac:dyDescent="0.2">
      <c r="A72" s="179"/>
      <c r="B72" s="161"/>
      <c r="C72" s="169"/>
      <c r="D72" s="170"/>
      <c r="E72" s="171"/>
      <c r="F72" s="171"/>
      <c r="G72" s="172"/>
      <c r="H72" s="158"/>
      <c r="I72" s="485">
        <f t="shared" si="46"/>
        <v>0</v>
      </c>
      <c r="J72" s="484">
        <f>IF(Т_РВО="Перший бакалаврський",IF(Т_ФН="денна",O72*$S$2+T72*$X$2+Y72*$AC$2+AD72*$AH$2+AI72*$AM$2+AN72*$AR$2+AS72*$AW$2+AX72*$BB$2+BC72*$BG$2+BH72*$BL$2,O72+T72+Y72+AD72+AI72+AN72+AS72+AX72+BC72+BH72),IF(Т_ФН="денна",O72*$S$2+T72*$X$2+Y72*$AC$2,O72+T72+Y72))</f>
        <v>0</v>
      </c>
      <c r="K72" s="484">
        <f>IF(Т_РВО="Перший бакалаврський",IF(Т_ФН="денна",P72*$S$2+U72*$X$2+Z72*$AC$2+AE72*$AH$2+AJ72*$AM$2+AO72*$AR$2+AT72*$AW$2+AY72*$BB$2+BD72*$BG$2+BI72*$BL$2,P72+U72+Z72+AE72+AJ72+AO72+AT72+AY72+BD72+BI72),IF(Т_ФН="денна",P72*$S$2+U72*$X$2+Z72*$AC$2,P72+U72+Z72))</f>
        <v>0</v>
      </c>
      <c r="L72" s="484">
        <f>IF(Т_РВО="Перший бакалаврський",IF(Т_ФН="денна",Q72*$S$2+V72*$X$2+AA72*$AC$2+AF72*$AH$2+AK72*$AM$2+AP72*$AR$2+AU72*$AW$2+AZ72*$BB$2+BE72*$BG$2+BJ72*$BL$2,Q72+V72+AA72+AF72+AK72+AP72+AU72+AZ72+BE72+BJ72),IF(Т_ФН="денна",Q72*$S$2+V72*$X$2+AA72*$AC$2,Q72+V72+AA72))</f>
        <v>0</v>
      </c>
      <c r="M72" s="484">
        <f>IF(Т_РВО="Перший бакалаврський",IF(Т_ФН="денна",R72*$S$2+W72*$X$2+AB72*$AC$2+AG72*$AH$2+AL72*$AM$2+AQ72*$AR$2+AV72*$AW$2+BA72*$BB$2+BF72*$BG$2+BK72*$BL$2,R72+W72+AB72+AG72+AL72+AQ72+AV72+BA72+BF72+BK72),IF(Т_ФН="денна",R72*$S$2+W72*$X$2+AB72*$AC$2,R72+W72+AB72))</f>
        <v>0</v>
      </c>
      <c r="N72" s="489">
        <f t="shared" si="47"/>
        <v>0</v>
      </c>
      <c r="O72" s="567">
        <f t="shared" si="34"/>
        <v>0</v>
      </c>
      <c r="P72" s="544"/>
      <c r="Q72" s="544"/>
      <c r="R72" s="544"/>
      <c r="S72" s="159"/>
      <c r="T72" s="567">
        <f t="shared" si="35"/>
        <v>0</v>
      </c>
      <c r="U72" s="559"/>
      <c r="V72" s="559"/>
      <c r="W72" s="559"/>
      <c r="X72" s="167"/>
      <c r="Y72" s="567">
        <f t="shared" si="36"/>
        <v>0</v>
      </c>
      <c r="Z72" s="559"/>
      <c r="AA72" s="559"/>
      <c r="AB72" s="559"/>
      <c r="AC72" s="167"/>
      <c r="AD72" s="567">
        <f t="shared" si="37"/>
        <v>0</v>
      </c>
      <c r="AE72" s="559"/>
      <c r="AF72" s="559"/>
      <c r="AG72" s="559"/>
      <c r="AH72" s="167"/>
      <c r="AI72" s="567">
        <f t="shared" si="38"/>
        <v>0</v>
      </c>
      <c r="AJ72" s="559"/>
      <c r="AK72" s="559"/>
      <c r="AL72" s="559"/>
      <c r="AM72" s="567">
        <f t="shared" si="39"/>
        <v>0</v>
      </c>
      <c r="AN72" s="166"/>
      <c r="AO72" s="559"/>
      <c r="AP72" s="559"/>
      <c r="AQ72" s="559"/>
      <c r="AR72" s="167"/>
      <c r="AS72" s="567">
        <f t="shared" si="40"/>
        <v>0</v>
      </c>
      <c r="AT72" s="559"/>
      <c r="AU72" s="559"/>
      <c r="AV72" s="559"/>
      <c r="AW72" s="167"/>
      <c r="AX72" s="567">
        <f t="shared" si="41"/>
        <v>0</v>
      </c>
      <c r="AY72" s="559"/>
      <c r="AZ72" s="559"/>
      <c r="BA72" s="559"/>
      <c r="BB72" s="167"/>
      <c r="BC72" s="567">
        <f t="shared" si="42"/>
        <v>0</v>
      </c>
      <c r="BD72" s="559"/>
      <c r="BE72" s="559"/>
      <c r="BF72" s="559"/>
      <c r="BG72" s="168"/>
      <c r="BH72" s="567">
        <f t="shared" si="43"/>
        <v>0</v>
      </c>
      <c r="BI72" s="559"/>
      <c r="BJ72" s="559"/>
      <c r="BK72" s="559"/>
      <c r="BL72" s="157"/>
    </row>
    <row r="73" spans="1:86" ht="15.95" customHeight="1" x14ac:dyDescent="0.2">
      <c r="A73" s="336" t="s">
        <v>139</v>
      </c>
      <c r="B73" s="337"/>
      <c r="C73" s="337"/>
      <c r="D73" s="337"/>
      <c r="E73" s="337"/>
      <c r="F73" s="337"/>
      <c r="G73" s="338"/>
      <c r="H73" s="492">
        <f t="shared" ref="H73:BL73" si="48">SUM(H54:H72)</f>
        <v>0</v>
      </c>
      <c r="I73" s="483">
        <f t="shared" si="48"/>
        <v>0</v>
      </c>
      <c r="J73" s="484">
        <f t="shared" si="48"/>
        <v>0</v>
      </c>
      <c r="K73" s="484">
        <f t="shared" si="48"/>
        <v>0</v>
      </c>
      <c r="L73" s="484">
        <f t="shared" si="48"/>
        <v>0</v>
      </c>
      <c r="M73" s="484">
        <f t="shared" si="48"/>
        <v>0</v>
      </c>
      <c r="N73" s="486">
        <f t="shared" si="48"/>
        <v>0</v>
      </c>
      <c r="O73" s="563">
        <f t="shared" si="48"/>
        <v>0</v>
      </c>
      <c r="P73" s="545"/>
      <c r="Q73" s="545"/>
      <c r="R73" s="545"/>
      <c r="S73" s="486">
        <f t="shared" si="48"/>
        <v>0</v>
      </c>
      <c r="T73" s="487">
        <f t="shared" si="48"/>
        <v>0</v>
      </c>
      <c r="U73" s="545"/>
      <c r="V73" s="545"/>
      <c r="W73" s="545"/>
      <c r="X73" s="486">
        <f t="shared" si="48"/>
        <v>0</v>
      </c>
      <c r="Y73" s="563">
        <f t="shared" si="48"/>
        <v>0</v>
      </c>
      <c r="Z73" s="545"/>
      <c r="AA73" s="545"/>
      <c r="AB73" s="545"/>
      <c r="AC73" s="486">
        <f t="shared" si="48"/>
        <v>0</v>
      </c>
      <c r="AD73" s="487">
        <f t="shared" si="48"/>
        <v>0</v>
      </c>
      <c r="AE73" s="545"/>
      <c r="AF73" s="545"/>
      <c r="AG73" s="545"/>
      <c r="AH73" s="486">
        <f t="shared" si="48"/>
        <v>0</v>
      </c>
      <c r="AI73" s="487">
        <f t="shared" si="48"/>
        <v>0</v>
      </c>
      <c r="AJ73" s="545"/>
      <c r="AK73" s="545"/>
      <c r="AL73" s="545"/>
      <c r="AM73" s="486">
        <f t="shared" si="48"/>
        <v>0</v>
      </c>
      <c r="AN73" s="487">
        <f t="shared" si="48"/>
        <v>0</v>
      </c>
      <c r="AO73" s="545"/>
      <c r="AP73" s="545"/>
      <c r="AQ73" s="545"/>
      <c r="AR73" s="486">
        <f t="shared" si="48"/>
        <v>0</v>
      </c>
      <c r="AS73" s="487">
        <f t="shared" si="48"/>
        <v>0</v>
      </c>
      <c r="AT73" s="545"/>
      <c r="AU73" s="545"/>
      <c r="AV73" s="545"/>
      <c r="AW73" s="486">
        <f t="shared" si="48"/>
        <v>0</v>
      </c>
      <c r="AX73" s="487">
        <f t="shared" si="48"/>
        <v>0</v>
      </c>
      <c r="AY73" s="545"/>
      <c r="AZ73" s="545"/>
      <c r="BA73" s="545"/>
      <c r="BB73" s="486">
        <f t="shared" si="48"/>
        <v>0</v>
      </c>
      <c r="BC73" s="487">
        <f t="shared" si="48"/>
        <v>0</v>
      </c>
      <c r="BD73" s="545"/>
      <c r="BE73" s="545"/>
      <c r="BF73" s="545"/>
      <c r="BG73" s="486">
        <f t="shared" si="48"/>
        <v>0</v>
      </c>
      <c r="BH73" s="487">
        <f t="shared" si="48"/>
        <v>0</v>
      </c>
      <c r="BI73" s="545"/>
      <c r="BJ73" s="545"/>
      <c r="BK73" s="545"/>
      <c r="BL73" s="486">
        <f t="shared" si="48"/>
        <v>0</v>
      </c>
    </row>
    <row r="74" spans="1:86" ht="15.95" customHeight="1" x14ac:dyDescent="0.2">
      <c r="A74" s="333" t="s">
        <v>143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5"/>
      <c r="BV74" s="9">
        <v>8</v>
      </c>
      <c r="CE74" s="144">
        <v>7</v>
      </c>
      <c r="CF74" s="9" t="s">
        <v>43</v>
      </c>
      <c r="CH74" s="9" t="str">
        <f>IF(S76+X76+AC76+AH76+AM76+AR76+AW76+BB76=H76," ",S76+X76+AC76+AH76+AM76+AR76+AW76+BB76-H76)</f>
        <v xml:space="preserve"> </v>
      </c>
    </row>
    <row r="75" spans="1:86" ht="15.75" customHeight="1" x14ac:dyDescent="0.2">
      <c r="A75" s="300" t="s">
        <v>205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2"/>
    </row>
    <row r="76" spans="1:86" ht="15.95" customHeight="1" x14ac:dyDescent="0.2">
      <c r="A76" s="178" t="s">
        <v>116</v>
      </c>
      <c r="B76" s="160" t="s">
        <v>207</v>
      </c>
      <c r="C76" s="146"/>
      <c r="D76" s="147"/>
      <c r="E76" s="148"/>
      <c r="F76" s="148"/>
      <c r="G76" s="149"/>
      <c r="H76" s="150"/>
      <c r="I76" s="483">
        <f>H76*30</f>
        <v>0</v>
      </c>
      <c r="J76" s="484">
        <f>IF(Т_РВО="Перший бакалаврський",IF(Т_ФН="денна",O76*$S$2+T76*$X$2+Y76*$AC$2+AD76*$AH$2+AI76*$AM$2+AN76*$AR$2+AS76*$AW$2+AX76*$BB$2+BC76*$BG$2+BH76*$BL$2,O76+T76+Y76+AD76+AI76+AN76+AS76+AX76+BC76+BH76),IF(Т_ФН="денна",O76*$S$2+T76*$X$2+Y76*$AC$2,O76+T76+Y76))</f>
        <v>0</v>
      </c>
      <c r="K76" s="484">
        <f>IF(Т_РВО="Перший бакалаврський",IF(Т_ФН="денна",P76*$S$2+U76*$X$2+Z76*$AC$2+AE76*$AH$2+AJ76*$AM$2+AO76*$AR$2+AT76*$AW$2+AY76*$BB$2+BD76*$BG$2+BI76*$BL$2,P76+U76+Z76+AE76+AJ76+AO76+AT76+AY76+BD76+BI76),IF(Т_ФН="денна",P76*$S$2+U76*$X$2+Z76*$AC$2,P76+U76+Z76))</f>
        <v>0</v>
      </c>
      <c r="L76" s="484">
        <f>IF(Т_РВО="Перший бакалаврський",IF(Т_ФН="денна",Q76*$S$2+V76*$X$2+AA76*$AC$2+AF76*$AH$2+AK76*$AM$2+AP76*$AR$2+AU76*$AW$2+AZ76*$BB$2+BE76*$BG$2+BJ76*$BL$2,Q76+V76+AA76+AF76+AK76+AP76+AU76+AZ76+BE76+BJ76),IF(Т_ФН="денна",Q76*$S$2+V76*$X$2+AA76*$AC$2,Q76+V76+AA76))</f>
        <v>0</v>
      </c>
      <c r="M76" s="484">
        <f>IF(Т_РВО="Перший бакалаврський",IF(Т_ФН="денна",R76*$S$2+W76*$X$2+AB76*$AC$2+AG76*$AH$2+AL76*$AM$2+AQ76*$AR$2+AV76*$AW$2+BA76*$BB$2+BF76*$BG$2+BK76*$BL$2,R76+W76+AB76+AG76+AL76+AQ76+AV76+BA76+BF76+BK76),IF(Т_ФН="денна",R76*$S$2+W76*$X$2+AB76*$AC$2,R76+W76+AB76))</f>
        <v>0</v>
      </c>
      <c r="N76" s="488">
        <f>I76-J76</f>
        <v>0</v>
      </c>
      <c r="O76" s="567">
        <f t="shared" ref="O76:O114" si="49">P76+Q76+R76</f>
        <v>0</v>
      </c>
      <c r="P76" s="152"/>
      <c r="Q76" s="152"/>
      <c r="R76" s="152"/>
      <c r="S76" s="151"/>
      <c r="T76" s="567">
        <f t="shared" ref="T76:T94" si="50">U76+V76+W76</f>
        <v>0</v>
      </c>
      <c r="U76" s="152"/>
      <c r="V76" s="152"/>
      <c r="W76" s="152"/>
      <c r="X76" s="151"/>
      <c r="Y76" s="567">
        <f t="shared" ref="Y76:Y94" si="51">Z76+AA76+AB76</f>
        <v>0</v>
      </c>
      <c r="Z76" s="152"/>
      <c r="AA76" s="152"/>
      <c r="AB76" s="152"/>
      <c r="AC76" s="151"/>
      <c r="AD76" s="567">
        <f t="shared" ref="AD76:AD94" si="52">AE76+AF76+AG76</f>
        <v>0</v>
      </c>
      <c r="AE76" s="152"/>
      <c r="AF76" s="152"/>
      <c r="AG76" s="152"/>
      <c r="AH76" s="151"/>
      <c r="AI76" s="567">
        <f t="shared" ref="AI76:AI94" si="53">AJ76+AK76+AL76</f>
        <v>0</v>
      </c>
      <c r="AJ76" s="152"/>
      <c r="AK76" s="152"/>
      <c r="AL76" s="152"/>
      <c r="AM76" s="151"/>
      <c r="AN76" s="567">
        <f t="shared" ref="AN76:AN94" si="54">AO76+AP76+AQ76</f>
        <v>0</v>
      </c>
      <c r="AO76" s="152"/>
      <c r="AP76" s="152"/>
      <c r="AQ76" s="152"/>
      <c r="AR76" s="151"/>
      <c r="AS76" s="567">
        <f t="shared" ref="AS76:AS94" si="55">AT76+AU76+AV76</f>
        <v>0</v>
      </c>
      <c r="AT76" s="152"/>
      <c r="AU76" s="152"/>
      <c r="AV76" s="152"/>
      <c r="AW76" s="151"/>
      <c r="AX76" s="567">
        <f t="shared" ref="AX76:AX94" si="56">AY76+AZ76+BA76</f>
        <v>0</v>
      </c>
      <c r="AY76" s="152"/>
      <c r="AZ76" s="152"/>
      <c r="BA76" s="152"/>
      <c r="BB76" s="151"/>
      <c r="BC76" s="567">
        <f t="shared" ref="BC76:BC94" si="57">BD76+BE76+BF76</f>
        <v>0</v>
      </c>
      <c r="BD76" s="152"/>
      <c r="BE76" s="152"/>
      <c r="BF76" s="152"/>
      <c r="BG76" s="149"/>
      <c r="BH76" s="567">
        <f t="shared" ref="BH76:BH94" si="58">BI76+BJ76+BK76</f>
        <v>0</v>
      </c>
      <c r="BI76" s="152"/>
      <c r="BJ76" s="152"/>
      <c r="BK76" s="152"/>
      <c r="BL76" s="149"/>
      <c r="BW76" s="9">
        <v>8</v>
      </c>
      <c r="BX76" s="9">
        <v>16</v>
      </c>
      <c r="CE76" s="144">
        <v>32</v>
      </c>
      <c r="CF76" s="9" t="s">
        <v>44</v>
      </c>
      <c r="CH76" s="9" t="str">
        <f>IF(S94+X94+AC94+AH94+AM94+AR94+AW94+BB94=H94," ",S94+X94+AC94+AH94+AM94+AR94+AW94+BB94-H94)</f>
        <v xml:space="preserve"> </v>
      </c>
    </row>
    <row r="77" spans="1:86" ht="15.95" customHeight="1" x14ac:dyDescent="0.2">
      <c r="A77" s="178" t="s">
        <v>117</v>
      </c>
      <c r="B77" s="160" t="s">
        <v>271</v>
      </c>
      <c r="C77" s="146"/>
      <c r="D77" s="147"/>
      <c r="E77" s="148"/>
      <c r="F77" s="148"/>
      <c r="G77" s="149"/>
      <c r="H77" s="150"/>
      <c r="I77" s="483">
        <f t="shared" ref="I77:I92" si="59">H77*30</f>
        <v>0</v>
      </c>
      <c r="J77" s="484">
        <f>IF(Т_РВО="Перший бакалаврський",IF(Т_ФН="денна",O77*$S$2+T77*$X$2+Y77*$AC$2+AD77*$AH$2+AI77*$AM$2+AN77*$AR$2+AS77*$AW$2+AX77*$BB$2+BC77*$BG$2+BH77*$BL$2,O77+T77+Y77+AD77+AI77+AN77+AS77+AX77+BC77+BH77),IF(Т_ФН="денна",O77*$S$2+T77*$X$2+Y77*$AC$2,O77+T77+Y77))</f>
        <v>0</v>
      </c>
      <c r="K77" s="484">
        <f>IF(Т_РВО="Перший бакалаврський",IF(Т_ФН="денна",P77*$S$2+U77*$X$2+Z77*$AC$2+AE77*$AH$2+AJ77*$AM$2+AO77*$AR$2+AT77*$AW$2+AY77*$BB$2+BD77*$BG$2+BI77*$BL$2,P77+U77+Z77+AE77+AJ77+AO77+AT77+AY77+BD77+BI77),IF(Т_ФН="денна",P77*$S$2+U77*$X$2+Z77*$AC$2,P77+U77+Z77))</f>
        <v>0</v>
      </c>
      <c r="L77" s="484">
        <f>IF(Т_РВО="Перший бакалаврський",IF(Т_ФН="денна",Q77*$S$2+V77*$X$2+AA77*$AC$2+AF77*$AH$2+AK77*$AM$2+AP77*$AR$2+AU77*$AW$2+AZ77*$BB$2+BE77*$BG$2+BJ77*$BL$2,Q77+V77+AA77+AF77+AK77+AP77+AU77+AZ77+BE77+BJ77),IF(Т_ФН="денна",Q77*$S$2+V77*$X$2+AA77*$AC$2,Q77+V77+AA77))</f>
        <v>0</v>
      </c>
      <c r="M77" s="484">
        <f>IF(Т_РВО="Перший бакалаврський",IF(Т_ФН="денна",R77*$S$2+W77*$X$2+AB77*$AC$2+AG77*$AH$2+AL77*$AM$2+AQ77*$AR$2+AV77*$AW$2+BA77*$BB$2+BF77*$BG$2+BK77*$BL$2,R77+W77+AB77+AG77+AL77+AQ77+AV77+BA77+BF77+BK77),IF(Т_ФН="денна",R77*$S$2+W77*$X$2+AB77*$AC$2,R77+W77+AB77))</f>
        <v>0</v>
      </c>
      <c r="N77" s="488">
        <f t="shared" ref="N77:N92" si="60">I77-J77</f>
        <v>0</v>
      </c>
      <c r="O77" s="567">
        <f t="shared" si="49"/>
        <v>0</v>
      </c>
      <c r="P77" s="152"/>
      <c r="Q77" s="152"/>
      <c r="R77" s="152"/>
      <c r="S77" s="151"/>
      <c r="T77" s="567">
        <f t="shared" si="50"/>
        <v>0</v>
      </c>
      <c r="U77" s="152"/>
      <c r="V77" s="152"/>
      <c r="W77" s="152"/>
      <c r="X77" s="151"/>
      <c r="Y77" s="567">
        <f t="shared" si="51"/>
        <v>0</v>
      </c>
      <c r="Z77" s="152"/>
      <c r="AA77" s="152"/>
      <c r="AB77" s="152"/>
      <c r="AC77" s="151"/>
      <c r="AD77" s="567">
        <f t="shared" si="52"/>
        <v>0</v>
      </c>
      <c r="AE77" s="152"/>
      <c r="AF77" s="152"/>
      <c r="AG77" s="152"/>
      <c r="AH77" s="151"/>
      <c r="AI77" s="567">
        <f t="shared" si="53"/>
        <v>0</v>
      </c>
      <c r="AJ77" s="152"/>
      <c r="AK77" s="152"/>
      <c r="AL77" s="152"/>
      <c r="AM77" s="151"/>
      <c r="AN77" s="567">
        <f t="shared" si="54"/>
        <v>0</v>
      </c>
      <c r="AO77" s="152"/>
      <c r="AP77" s="152"/>
      <c r="AQ77" s="152"/>
      <c r="AR77" s="151"/>
      <c r="AS77" s="567">
        <f t="shared" si="55"/>
        <v>0</v>
      </c>
      <c r="AT77" s="152"/>
      <c r="AU77" s="152"/>
      <c r="AV77" s="152"/>
      <c r="AW77" s="151"/>
      <c r="AX77" s="567">
        <f t="shared" si="56"/>
        <v>0</v>
      </c>
      <c r="AY77" s="152"/>
      <c r="AZ77" s="152"/>
      <c r="BA77" s="152"/>
      <c r="BB77" s="151"/>
      <c r="BC77" s="567">
        <f t="shared" si="57"/>
        <v>0</v>
      </c>
      <c r="BD77" s="152"/>
      <c r="BE77" s="152"/>
      <c r="BF77" s="152"/>
      <c r="BG77" s="149"/>
      <c r="BH77" s="567">
        <f t="shared" si="58"/>
        <v>0</v>
      </c>
      <c r="BI77" s="152"/>
      <c r="BJ77" s="152"/>
      <c r="BK77" s="152"/>
      <c r="BL77" s="149"/>
    </row>
    <row r="78" spans="1:86" ht="15.95" customHeight="1" x14ac:dyDescent="0.2">
      <c r="A78" s="178" t="s">
        <v>173</v>
      </c>
      <c r="B78" s="160" t="s">
        <v>272</v>
      </c>
      <c r="C78" s="146"/>
      <c r="D78" s="147"/>
      <c r="E78" s="148"/>
      <c r="F78" s="148"/>
      <c r="G78" s="149"/>
      <c r="H78" s="150"/>
      <c r="I78" s="483">
        <f t="shared" si="59"/>
        <v>0</v>
      </c>
      <c r="J78" s="484">
        <f>IF(Т_РВО="Перший бакалаврський",IF(Т_ФН="денна",O78*$S$2+T78*$X$2+Y78*$AC$2+AD78*$AH$2+AI78*$AM$2+AN78*$AR$2+AS78*$AW$2+AX78*$BB$2+BC78*$BG$2+BH78*$BL$2,O78+T78+Y78+AD78+AI78+AN78+AS78+AX78+BC78+BH78),IF(Т_ФН="денна",O78*$S$2+T78*$X$2+Y78*$AC$2,O78+T78+Y78))</f>
        <v>0</v>
      </c>
      <c r="K78" s="484">
        <f>IF(Т_РВО="Перший бакалаврський",IF(Т_ФН="денна",P78*$S$2+U78*$X$2+Z78*$AC$2+AE78*$AH$2+AJ78*$AM$2+AO78*$AR$2+AT78*$AW$2+AY78*$BB$2+BD78*$BG$2+BI78*$BL$2,P78+U78+Z78+AE78+AJ78+AO78+AT78+AY78+BD78+BI78),IF(Т_ФН="денна",P78*$S$2+U78*$X$2+Z78*$AC$2,P78+U78+Z78))</f>
        <v>0</v>
      </c>
      <c r="L78" s="484">
        <f>IF(Т_РВО="Перший бакалаврський",IF(Т_ФН="денна",Q78*$S$2+V78*$X$2+AA78*$AC$2+AF78*$AH$2+AK78*$AM$2+AP78*$AR$2+AU78*$AW$2+AZ78*$BB$2+BE78*$BG$2+BJ78*$BL$2,Q78+V78+AA78+AF78+AK78+AP78+AU78+AZ78+BE78+BJ78),IF(Т_ФН="денна",Q78*$S$2+V78*$X$2+AA78*$AC$2,Q78+V78+AA78))</f>
        <v>0</v>
      </c>
      <c r="M78" s="484">
        <f>IF(Т_РВО="Перший бакалаврський",IF(Т_ФН="денна",R78*$S$2+W78*$X$2+AB78*$AC$2+AG78*$AH$2+AL78*$AM$2+AQ78*$AR$2+AV78*$AW$2+BA78*$BB$2+BF78*$BG$2+BK78*$BL$2,R78+W78+AB78+AG78+AL78+AQ78+AV78+BA78+BF78+BK78),IF(Т_ФН="денна",R78*$S$2+W78*$X$2+AB78*$AC$2,R78+W78+AB78))</f>
        <v>0</v>
      </c>
      <c r="N78" s="488">
        <f t="shared" si="60"/>
        <v>0</v>
      </c>
      <c r="O78" s="567">
        <f t="shared" si="49"/>
        <v>0</v>
      </c>
      <c r="P78" s="152"/>
      <c r="Q78" s="152"/>
      <c r="R78" s="152"/>
      <c r="S78" s="151"/>
      <c r="T78" s="567">
        <f t="shared" si="50"/>
        <v>0</v>
      </c>
      <c r="U78" s="152"/>
      <c r="V78" s="152"/>
      <c r="W78" s="152"/>
      <c r="X78" s="151"/>
      <c r="Y78" s="567">
        <f t="shared" si="51"/>
        <v>0</v>
      </c>
      <c r="Z78" s="152"/>
      <c r="AA78" s="152"/>
      <c r="AB78" s="152"/>
      <c r="AC78" s="151"/>
      <c r="AD78" s="567">
        <f t="shared" si="52"/>
        <v>0</v>
      </c>
      <c r="AE78" s="152"/>
      <c r="AF78" s="152"/>
      <c r="AG78" s="152"/>
      <c r="AH78" s="151"/>
      <c r="AI78" s="567">
        <f t="shared" si="53"/>
        <v>0</v>
      </c>
      <c r="AJ78" s="152"/>
      <c r="AK78" s="152"/>
      <c r="AL78" s="152"/>
      <c r="AM78" s="151"/>
      <c r="AN78" s="567">
        <f t="shared" si="54"/>
        <v>0</v>
      </c>
      <c r="AO78" s="152"/>
      <c r="AP78" s="152"/>
      <c r="AQ78" s="152"/>
      <c r="AR78" s="151"/>
      <c r="AS78" s="567">
        <f t="shared" si="55"/>
        <v>0</v>
      </c>
      <c r="AT78" s="152"/>
      <c r="AU78" s="152"/>
      <c r="AV78" s="152"/>
      <c r="AW78" s="151"/>
      <c r="AX78" s="567">
        <f t="shared" si="56"/>
        <v>0</v>
      </c>
      <c r="AY78" s="152"/>
      <c r="AZ78" s="152"/>
      <c r="BA78" s="152"/>
      <c r="BB78" s="151"/>
      <c r="BC78" s="567">
        <f t="shared" si="57"/>
        <v>0</v>
      </c>
      <c r="BD78" s="152"/>
      <c r="BE78" s="152"/>
      <c r="BF78" s="152"/>
      <c r="BG78" s="149"/>
      <c r="BH78" s="567">
        <f t="shared" si="58"/>
        <v>0</v>
      </c>
      <c r="BI78" s="152"/>
      <c r="BJ78" s="152"/>
      <c r="BK78" s="152"/>
      <c r="BL78" s="149"/>
    </row>
    <row r="79" spans="1:86" ht="15.95" customHeight="1" x14ac:dyDescent="0.2">
      <c r="A79" s="178" t="s">
        <v>273</v>
      </c>
      <c r="B79" s="160" t="s">
        <v>274</v>
      </c>
      <c r="C79" s="146"/>
      <c r="D79" s="147"/>
      <c r="E79" s="148"/>
      <c r="F79" s="148"/>
      <c r="G79" s="149"/>
      <c r="H79" s="150"/>
      <c r="I79" s="483">
        <f t="shared" si="59"/>
        <v>0</v>
      </c>
      <c r="J79" s="484">
        <f>IF(Т_РВО="Перший бакалаврський",IF(Т_ФН="денна",O79*$S$2+T79*$X$2+Y79*$AC$2+AD79*$AH$2+AI79*$AM$2+AN79*$AR$2+AS79*$AW$2+AX79*$BB$2+BC79*$BG$2+BH79*$BL$2,O79+T79+Y79+AD79+AI79+AN79+AS79+AX79+BC79+BH79),IF(Т_ФН="денна",O79*$S$2+T79*$X$2+Y79*$AC$2,O79+T79+Y79))</f>
        <v>0</v>
      </c>
      <c r="K79" s="484">
        <f>IF(Т_РВО="Перший бакалаврський",IF(Т_ФН="денна",P79*$S$2+U79*$X$2+Z79*$AC$2+AE79*$AH$2+AJ79*$AM$2+AO79*$AR$2+AT79*$AW$2+AY79*$BB$2+BD79*$BG$2+BI79*$BL$2,P79+U79+Z79+AE79+AJ79+AO79+AT79+AY79+BD79+BI79),IF(Т_ФН="денна",P79*$S$2+U79*$X$2+Z79*$AC$2,P79+U79+Z79))</f>
        <v>0</v>
      </c>
      <c r="L79" s="484">
        <f>IF(Т_РВО="Перший бакалаврський",IF(Т_ФН="денна",Q79*$S$2+V79*$X$2+AA79*$AC$2+AF79*$AH$2+AK79*$AM$2+AP79*$AR$2+AU79*$AW$2+AZ79*$BB$2+BE79*$BG$2+BJ79*$BL$2,Q79+V79+AA79+AF79+AK79+AP79+AU79+AZ79+BE79+BJ79),IF(Т_ФН="денна",Q79*$S$2+V79*$X$2+AA79*$AC$2,Q79+V79+AA79))</f>
        <v>0</v>
      </c>
      <c r="M79" s="484">
        <f>IF(Т_РВО="Перший бакалаврський",IF(Т_ФН="денна",R79*$S$2+W79*$X$2+AB79*$AC$2+AG79*$AH$2+AL79*$AM$2+AQ79*$AR$2+AV79*$AW$2+BA79*$BB$2+BF79*$BG$2+BK79*$BL$2,R79+W79+AB79+AG79+AL79+AQ79+AV79+BA79+BF79+BK79),IF(Т_ФН="денна",R79*$S$2+W79*$X$2+AB79*$AC$2,R79+W79+AB79))</f>
        <v>0</v>
      </c>
      <c r="N79" s="488">
        <f t="shared" si="60"/>
        <v>0</v>
      </c>
      <c r="O79" s="567">
        <f t="shared" si="49"/>
        <v>0</v>
      </c>
      <c r="P79" s="152"/>
      <c r="Q79" s="152"/>
      <c r="R79" s="152"/>
      <c r="S79" s="151"/>
      <c r="T79" s="567">
        <f t="shared" si="50"/>
        <v>0</v>
      </c>
      <c r="U79" s="152"/>
      <c r="V79" s="152"/>
      <c r="W79" s="152"/>
      <c r="X79" s="151"/>
      <c r="Y79" s="567">
        <f t="shared" si="51"/>
        <v>0</v>
      </c>
      <c r="Z79" s="152"/>
      <c r="AA79" s="152"/>
      <c r="AB79" s="152"/>
      <c r="AC79" s="151"/>
      <c r="AD79" s="567">
        <f t="shared" si="52"/>
        <v>0</v>
      </c>
      <c r="AE79" s="152"/>
      <c r="AF79" s="152"/>
      <c r="AG79" s="152"/>
      <c r="AH79" s="151"/>
      <c r="AI79" s="567">
        <f t="shared" si="53"/>
        <v>0</v>
      </c>
      <c r="AJ79" s="152"/>
      <c r="AK79" s="152"/>
      <c r="AL79" s="152"/>
      <c r="AM79" s="151"/>
      <c r="AN79" s="567">
        <f t="shared" si="54"/>
        <v>0</v>
      </c>
      <c r="AO79" s="152"/>
      <c r="AP79" s="152"/>
      <c r="AQ79" s="152"/>
      <c r="AR79" s="151"/>
      <c r="AS79" s="567">
        <f t="shared" si="55"/>
        <v>0</v>
      </c>
      <c r="AT79" s="152"/>
      <c r="AU79" s="152"/>
      <c r="AV79" s="152"/>
      <c r="AW79" s="151"/>
      <c r="AX79" s="567">
        <f t="shared" si="56"/>
        <v>0</v>
      </c>
      <c r="AY79" s="152"/>
      <c r="AZ79" s="152"/>
      <c r="BA79" s="152"/>
      <c r="BB79" s="151"/>
      <c r="BC79" s="567">
        <f t="shared" si="57"/>
        <v>0</v>
      </c>
      <c r="BD79" s="152"/>
      <c r="BE79" s="152"/>
      <c r="BF79" s="152"/>
      <c r="BG79" s="149"/>
      <c r="BH79" s="567">
        <f t="shared" si="58"/>
        <v>0</v>
      </c>
      <c r="BI79" s="152"/>
      <c r="BJ79" s="152"/>
      <c r="BK79" s="152"/>
      <c r="BL79" s="149"/>
    </row>
    <row r="80" spans="1:86" ht="15.95" customHeight="1" x14ac:dyDescent="0.2">
      <c r="A80" s="178" t="s">
        <v>275</v>
      </c>
      <c r="B80" s="160" t="s">
        <v>276</v>
      </c>
      <c r="C80" s="146"/>
      <c r="D80" s="147"/>
      <c r="E80" s="148"/>
      <c r="F80" s="148"/>
      <c r="G80" s="149"/>
      <c r="H80" s="150"/>
      <c r="I80" s="483">
        <f t="shared" si="59"/>
        <v>0</v>
      </c>
      <c r="J80" s="484">
        <f>IF(Т_РВО="Перший бакалаврський",IF(Т_ФН="денна",O80*$S$2+T80*$X$2+Y80*$AC$2+AD80*$AH$2+AI80*$AM$2+AN80*$AR$2+AS80*$AW$2+AX80*$BB$2+BC80*$BG$2+BH80*$BL$2,O80+T80+Y80+AD80+AI80+AN80+AS80+AX80+BC80+BH80),IF(Т_ФН="денна",O80*$S$2+T80*$X$2+Y80*$AC$2,O80+T80+Y80))</f>
        <v>0</v>
      </c>
      <c r="K80" s="484">
        <f>IF(Т_РВО="Перший бакалаврський",IF(Т_ФН="денна",P80*$S$2+U80*$X$2+Z80*$AC$2+AE80*$AH$2+AJ80*$AM$2+AO80*$AR$2+AT80*$AW$2+AY80*$BB$2+BD80*$BG$2+BI80*$BL$2,P80+U80+Z80+AE80+AJ80+AO80+AT80+AY80+BD80+BI80),IF(Т_ФН="денна",P80*$S$2+U80*$X$2+Z80*$AC$2,P80+U80+Z80))</f>
        <v>0</v>
      </c>
      <c r="L80" s="484">
        <f>IF(Т_РВО="Перший бакалаврський",IF(Т_ФН="денна",Q80*$S$2+V80*$X$2+AA80*$AC$2+AF80*$AH$2+AK80*$AM$2+AP80*$AR$2+AU80*$AW$2+AZ80*$BB$2+BE80*$BG$2+BJ80*$BL$2,Q80+V80+AA80+AF80+AK80+AP80+AU80+AZ80+BE80+BJ80),IF(Т_ФН="денна",Q80*$S$2+V80*$X$2+AA80*$AC$2,Q80+V80+AA80))</f>
        <v>0</v>
      </c>
      <c r="M80" s="484">
        <f>IF(Т_РВО="Перший бакалаврський",IF(Т_ФН="денна",R80*$S$2+W80*$X$2+AB80*$AC$2+AG80*$AH$2+AL80*$AM$2+AQ80*$AR$2+AV80*$AW$2+BA80*$BB$2+BF80*$BG$2+BK80*$BL$2,R80+W80+AB80+AG80+AL80+AQ80+AV80+BA80+BF80+BK80),IF(Т_ФН="денна",R80*$S$2+W80*$X$2+AB80*$AC$2,R80+W80+AB80))</f>
        <v>0</v>
      </c>
      <c r="N80" s="488">
        <f t="shared" si="60"/>
        <v>0</v>
      </c>
      <c r="O80" s="567">
        <f t="shared" si="49"/>
        <v>0</v>
      </c>
      <c r="P80" s="152"/>
      <c r="Q80" s="152"/>
      <c r="R80" s="152"/>
      <c r="S80" s="151"/>
      <c r="T80" s="567">
        <f t="shared" si="50"/>
        <v>0</v>
      </c>
      <c r="U80" s="152"/>
      <c r="V80" s="152"/>
      <c r="W80" s="152"/>
      <c r="X80" s="151"/>
      <c r="Y80" s="567">
        <f t="shared" si="51"/>
        <v>0</v>
      </c>
      <c r="Z80" s="152"/>
      <c r="AA80" s="152"/>
      <c r="AB80" s="152"/>
      <c r="AC80" s="151"/>
      <c r="AD80" s="567">
        <f t="shared" si="52"/>
        <v>0</v>
      </c>
      <c r="AE80" s="152"/>
      <c r="AF80" s="152"/>
      <c r="AG80" s="152"/>
      <c r="AH80" s="151"/>
      <c r="AI80" s="567">
        <f t="shared" si="53"/>
        <v>0</v>
      </c>
      <c r="AJ80" s="152"/>
      <c r="AK80" s="152"/>
      <c r="AL80" s="152"/>
      <c r="AM80" s="151"/>
      <c r="AN80" s="567">
        <f t="shared" si="54"/>
        <v>0</v>
      </c>
      <c r="AO80" s="152"/>
      <c r="AP80" s="152"/>
      <c r="AQ80" s="152"/>
      <c r="AR80" s="151"/>
      <c r="AS80" s="567">
        <f t="shared" si="55"/>
        <v>0</v>
      </c>
      <c r="AT80" s="152"/>
      <c r="AU80" s="152"/>
      <c r="AV80" s="152"/>
      <c r="AW80" s="151"/>
      <c r="AX80" s="567">
        <f t="shared" si="56"/>
        <v>0</v>
      </c>
      <c r="AY80" s="152"/>
      <c r="AZ80" s="152"/>
      <c r="BA80" s="152"/>
      <c r="BB80" s="151"/>
      <c r="BC80" s="567">
        <f t="shared" si="57"/>
        <v>0</v>
      </c>
      <c r="BD80" s="152"/>
      <c r="BE80" s="152"/>
      <c r="BF80" s="152"/>
      <c r="BG80" s="149"/>
      <c r="BH80" s="567">
        <f t="shared" si="58"/>
        <v>0</v>
      </c>
      <c r="BI80" s="152"/>
      <c r="BJ80" s="152"/>
      <c r="BK80" s="152"/>
      <c r="BL80" s="149"/>
    </row>
    <row r="81" spans="1:64" ht="15.95" customHeight="1" x14ac:dyDescent="0.2">
      <c r="A81" s="178" t="s">
        <v>277</v>
      </c>
      <c r="B81" s="160" t="s">
        <v>278</v>
      </c>
      <c r="C81" s="146"/>
      <c r="D81" s="147"/>
      <c r="E81" s="148"/>
      <c r="F81" s="148"/>
      <c r="G81" s="149"/>
      <c r="H81" s="150"/>
      <c r="I81" s="483">
        <f t="shared" si="59"/>
        <v>0</v>
      </c>
      <c r="J81" s="484">
        <f>IF(Т_РВО="Перший бакалаврський",IF(Т_ФН="денна",O81*$S$2+T81*$X$2+Y81*$AC$2+AD81*$AH$2+AI81*$AM$2+AN81*$AR$2+AS81*$AW$2+AX81*$BB$2+BC81*$BG$2+BH81*$BL$2,O81+T81+Y81+AD81+AI81+AN81+AS81+AX81+BC81+BH81),IF(Т_ФН="денна",O81*$S$2+T81*$X$2+Y81*$AC$2,O81+T81+Y81))</f>
        <v>0</v>
      </c>
      <c r="K81" s="484">
        <f>IF(Т_РВО="Перший бакалаврський",IF(Т_ФН="денна",P81*$S$2+U81*$X$2+Z81*$AC$2+AE81*$AH$2+AJ81*$AM$2+AO81*$AR$2+AT81*$AW$2+AY81*$BB$2+BD81*$BG$2+BI81*$BL$2,P81+U81+Z81+AE81+AJ81+AO81+AT81+AY81+BD81+BI81),IF(Т_ФН="денна",P81*$S$2+U81*$X$2+Z81*$AC$2,P81+U81+Z81))</f>
        <v>0</v>
      </c>
      <c r="L81" s="484">
        <f>IF(Т_РВО="Перший бакалаврський",IF(Т_ФН="денна",Q81*$S$2+V81*$X$2+AA81*$AC$2+AF81*$AH$2+AK81*$AM$2+AP81*$AR$2+AU81*$AW$2+AZ81*$BB$2+BE81*$BG$2+BJ81*$BL$2,Q81+V81+AA81+AF81+AK81+AP81+AU81+AZ81+BE81+BJ81),IF(Т_ФН="денна",Q81*$S$2+V81*$X$2+AA81*$AC$2,Q81+V81+AA81))</f>
        <v>0</v>
      </c>
      <c r="M81" s="484">
        <f>IF(Т_РВО="Перший бакалаврський",IF(Т_ФН="денна",R81*$S$2+W81*$X$2+AB81*$AC$2+AG81*$AH$2+AL81*$AM$2+AQ81*$AR$2+AV81*$AW$2+BA81*$BB$2+BF81*$BG$2+BK81*$BL$2,R81+W81+AB81+AG81+AL81+AQ81+AV81+BA81+BF81+BK81),IF(Т_ФН="денна",R81*$S$2+W81*$X$2+AB81*$AC$2,R81+W81+AB81))</f>
        <v>0</v>
      </c>
      <c r="N81" s="488">
        <f t="shared" si="60"/>
        <v>0</v>
      </c>
      <c r="O81" s="567">
        <f t="shared" si="49"/>
        <v>0</v>
      </c>
      <c r="P81" s="152"/>
      <c r="Q81" s="152"/>
      <c r="R81" s="152"/>
      <c r="S81" s="151"/>
      <c r="T81" s="567">
        <f t="shared" si="50"/>
        <v>0</v>
      </c>
      <c r="U81" s="152"/>
      <c r="V81" s="152"/>
      <c r="W81" s="152"/>
      <c r="X81" s="151"/>
      <c r="Y81" s="567">
        <f t="shared" si="51"/>
        <v>0</v>
      </c>
      <c r="Z81" s="152"/>
      <c r="AA81" s="152"/>
      <c r="AB81" s="152"/>
      <c r="AC81" s="151"/>
      <c r="AD81" s="567">
        <f t="shared" si="52"/>
        <v>0</v>
      </c>
      <c r="AE81" s="152"/>
      <c r="AF81" s="152"/>
      <c r="AG81" s="152"/>
      <c r="AH81" s="151"/>
      <c r="AI81" s="567">
        <f t="shared" si="53"/>
        <v>0</v>
      </c>
      <c r="AJ81" s="152"/>
      <c r="AK81" s="152"/>
      <c r="AL81" s="152"/>
      <c r="AM81" s="151"/>
      <c r="AN81" s="567">
        <f t="shared" si="54"/>
        <v>0</v>
      </c>
      <c r="AO81" s="152"/>
      <c r="AP81" s="152"/>
      <c r="AQ81" s="152"/>
      <c r="AR81" s="151"/>
      <c r="AS81" s="567">
        <f t="shared" si="55"/>
        <v>0</v>
      </c>
      <c r="AT81" s="152"/>
      <c r="AU81" s="152"/>
      <c r="AV81" s="152"/>
      <c r="AW81" s="151"/>
      <c r="AX81" s="567">
        <f t="shared" si="56"/>
        <v>0</v>
      </c>
      <c r="AY81" s="152"/>
      <c r="AZ81" s="152"/>
      <c r="BA81" s="152"/>
      <c r="BB81" s="151"/>
      <c r="BC81" s="567">
        <f t="shared" si="57"/>
        <v>0</v>
      </c>
      <c r="BD81" s="152"/>
      <c r="BE81" s="152"/>
      <c r="BF81" s="152"/>
      <c r="BG81" s="149"/>
      <c r="BH81" s="567">
        <f t="shared" si="58"/>
        <v>0</v>
      </c>
      <c r="BI81" s="152"/>
      <c r="BJ81" s="152"/>
      <c r="BK81" s="152"/>
      <c r="BL81" s="149"/>
    </row>
    <row r="82" spans="1:64" ht="15.95" customHeight="1" x14ac:dyDescent="0.2">
      <c r="A82" s="178" t="s">
        <v>279</v>
      </c>
      <c r="B82" s="160" t="s">
        <v>280</v>
      </c>
      <c r="C82" s="146"/>
      <c r="D82" s="147"/>
      <c r="E82" s="148"/>
      <c r="F82" s="148"/>
      <c r="G82" s="149"/>
      <c r="H82" s="150"/>
      <c r="I82" s="483">
        <f t="shared" si="59"/>
        <v>0</v>
      </c>
      <c r="J82" s="484">
        <f>IF(Т_РВО="Перший бакалаврський",IF(Т_ФН="денна",O82*$S$2+T82*$X$2+Y82*$AC$2+AD82*$AH$2+AI82*$AM$2+AN82*$AR$2+AS82*$AW$2+AX82*$BB$2+BC82*$BG$2+BH82*$BL$2,O82+T82+Y82+AD82+AI82+AN82+AS82+AX82+BC82+BH82),IF(Т_ФН="денна",O82*$S$2+T82*$X$2+Y82*$AC$2,O82+T82+Y82))</f>
        <v>0</v>
      </c>
      <c r="K82" s="484">
        <f>IF(Т_РВО="Перший бакалаврський",IF(Т_ФН="денна",P82*$S$2+U82*$X$2+Z82*$AC$2+AE82*$AH$2+AJ82*$AM$2+AO82*$AR$2+AT82*$AW$2+AY82*$BB$2+BD82*$BG$2+BI82*$BL$2,P82+U82+Z82+AE82+AJ82+AO82+AT82+AY82+BD82+BI82),IF(Т_ФН="денна",P82*$S$2+U82*$X$2+Z82*$AC$2,P82+U82+Z82))</f>
        <v>0</v>
      </c>
      <c r="L82" s="484">
        <f>IF(Т_РВО="Перший бакалаврський",IF(Т_ФН="денна",Q82*$S$2+V82*$X$2+AA82*$AC$2+AF82*$AH$2+AK82*$AM$2+AP82*$AR$2+AU82*$AW$2+AZ82*$BB$2+BE82*$BG$2+BJ82*$BL$2,Q82+V82+AA82+AF82+AK82+AP82+AU82+AZ82+BE82+BJ82),IF(Т_ФН="денна",Q82*$S$2+V82*$X$2+AA82*$AC$2,Q82+V82+AA82))</f>
        <v>0</v>
      </c>
      <c r="M82" s="484">
        <f>IF(Т_РВО="Перший бакалаврський",IF(Т_ФН="денна",R82*$S$2+W82*$X$2+AB82*$AC$2+AG82*$AH$2+AL82*$AM$2+AQ82*$AR$2+AV82*$AW$2+BA82*$BB$2+BF82*$BG$2+BK82*$BL$2,R82+W82+AB82+AG82+AL82+AQ82+AV82+BA82+BF82+BK82),IF(Т_ФН="денна",R82*$S$2+W82*$X$2+AB82*$AC$2,R82+W82+AB82))</f>
        <v>0</v>
      </c>
      <c r="N82" s="488">
        <f t="shared" si="60"/>
        <v>0</v>
      </c>
      <c r="O82" s="567">
        <f t="shared" si="49"/>
        <v>0</v>
      </c>
      <c r="P82" s="152"/>
      <c r="Q82" s="152"/>
      <c r="R82" s="152"/>
      <c r="S82" s="151"/>
      <c r="T82" s="567">
        <f t="shared" si="50"/>
        <v>0</v>
      </c>
      <c r="U82" s="152"/>
      <c r="V82" s="152"/>
      <c r="W82" s="152"/>
      <c r="X82" s="151"/>
      <c r="Y82" s="567">
        <f t="shared" si="51"/>
        <v>0</v>
      </c>
      <c r="Z82" s="152"/>
      <c r="AA82" s="152"/>
      <c r="AB82" s="152"/>
      <c r="AC82" s="151"/>
      <c r="AD82" s="567">
        <f t="shared" si="52"/>
        <v>0</v>
      </c>
      <c r="AE82" s="152"/>
      <c r="AF82" s="152"/>
      <c r="AG82" s="152"/>
      <c r="AH82" s="151"/>
      <c r="AI82" s="567">
        <f t="shared" si="53"/>
        <v>0</v>
      </c>
      <c r="AJ82" s="152"/>
      <c r="AK82" s="152"/>
      <c r="AL82" s="152"/>
      <c r="AM82" s="151"/>
      <c r="AN82" s="567">
        <f t="shared" si="54"/>
        <v>0</v>
      </c>
      <c r="AO82" s="152"/>
      <c r="AP82" s="152"/>
      <c r="AQ82" s="152"/>
      <c r="AR82" s="151"/>
      <c r="AS82" s="567">
        <f t="shared" si="55"/>
        <v>0</v>
      </c>
      <c r="AT82" s="152"/>
      <c r="AU82" s="152"/>
      <c r="AV82" s="152"/>
      <c r="AW82" s="151"/>
      <c r="AX82" s="567">
        <f t="shared" si="56"/>
        <v>0</v>
      </c>
      <c r="AY82" s="152"/>
      <c r="AZ82" s="152"/>
      <c r="BA82" s="152"/>
      <c r="BB82" s="151"/>
      <c r="BC82" s="567">
        <f t="shared" si="57"/>
        <v>0</v>
      </c>
      <c r="BD82" s="152"/>
      <c r="BE82" s="152"/>
      <c r="BF82" s="152"/>
      <c r="BG82" s="149"/>
      <c r="BH82" s="567">
        <f t="shared" si="58"/>
        <v>0</v>
      </c>
      <c r="BI82" s="152"/>
      <c r="BJ82" s="152"/>
      <c r="BK82" s="152"/>
      <c r="BL82" s="149"/>
    </row>
    <row r="83" spans="1:64" ht="15.95" customHeight="1" x14ac:dyDescent="0.2">
      <c r="A83" s="178" t="s">
        <v>281</v>
      </c>
      <c r="B83" s="160" t="s">
        <v>282</v>
      </c>
      <c r="C83" s="146"/>
      <c r="D83" s="147"/>
      <c r="E83" s="148"/>
      <c r="F83" s="148"/>
      <c r="G83" s="149"/>
      <c r="H83" s="150"/>
      <c r="I83" s="483">
        <f t="shared" si="59"/>
        <v>0</v>
      </c>
      <c r="J83" s="484">
        <f>IF(Т_РВО="Перший бакалаврський",IF(Т_ФН="денна",O83*$S$2+T83*$X$2+Y83*$AC$2+AD83*$AH$2+AI83*$AM$2+AN83*$AR$2+AS83*$AW$2+AX83*$BB$2+BC83*$BG$2+BH83*$BL$2,O83+T83+Y83+AD83+AI83+AN83+AS83+AX83+BC83+BH83),IF(Т_ФН="денна",O83*$S$2+T83*$X$2+Y83*$AC$2,O83+T83+Y83))</f>
        <v>0</v>
      </c>
      <c r="K83" s="484">
        <f>IF(Т_РВО="Перший бакалаврський",IF(Т_ФН="денна",P83*$S$2+U83*$X$2+Z83*$AC$2+AE83*$AH$2+AJ83*$AM$2+AO83*$AR$2+AT83*$AW$2+AY83*$BB$2+BD83*$BG$2+BI83*$BL$2,P83+U83+Z83+AE83+AJ83+AO83+AT83+AY83+BD83+BI83),IF(Т_ФН="денна",P83*$S$2+U83*$X$2+Z83*$AC$2,P83+U83+Z83))</f>
        <v>0</v>
      </c>
      <c r="L83" s="484">
        <f>IF(Т_РВО="Перший бакалаврський",IF(Т_ФН="денна",Q83*$S$2+V83*$X$2+AA83*$AC$2+AF83*$AH$2+AK83*$AM$2+AP83*$AR$2+AU83*$AW$2+AZ83*$BB$2+BE83*$BG$2+BJ83*$BL$2,Q83+V83+AA83+AF83+AK83+AP83+AU83+AZ83+BE83+BJ83),IF(Т_ФН="денна",Q83*$S$2+V83*$X$2+AA83*$AC$2,Q83+V83+AA83))</f>
        <v>0</v>
      </c>
      <c r="M83" s="484">
        <f>IF(Т_РВО="Перший бакалаврський",IF(Т_ФН="денна",R83*$S$2+W83*$X$2+AB83*$AC$2+AG83*$AH$2+AL83*$AM$2+AQ83*$AR$2+AV83*$AW$2+BA83*$BB$2+BF83*$BG$2+BK83*$BL$2,R83+W83+AB83+AG83+AL83+AQ83+AV83+BA83+BF83+BK83),IF(Т_ФН="денна",R83*$S$2+W83*$X$2+AB83*$AC$2,R83+W83+AB83))</f>
        <v>0</v>
      </c>
      <c r="N83" s="488">
        <f t="shared" si="60"/>
        <v>0</v>
      </c>
      <c r="O83" s="567">
        <f t="shared" si="49"/>
        <v>0</v>
      </c>
      <c r="P83" s="152"/>
      <c r="Q83" s="152"/>
      <c r="R83" s="152"/>
      <c r="S83" s="151"/>
      <c r="T83" s="567">
        <f t="shared" si="50"/>
        <v>0</v>
      </c>
      <c r="U83" s="152"/>
      <c r="V83" s="152"/>
      <c r="W83" s="152"/>
      <c r="X83" s="151"/>
      <c r="Y83" s="567">
        <f t="shared" si="51"/>
        <v>0</v>
      </c>
      <c r="Z83" s="152"/>
      <c r="AA83" s="152"/>
      <c r="AB83" s="152"/>
      <c r="AC83" s="151"/>
      <c r="AD83" s="567">
        <f t="shared" si="52"/>
        <v>0</v>
      </c>
      <c r="AE83" s="152"/>
      <c r="AF83" s="152"/>
      <c r="AG83" s="152"/>
      <c r="AH83" s="151"/>
      <c r="AI83" s="567">
        <f t="shared" si="53"/>
        <v>0</v>
      </c>
      <c r="AJ83" s="152"/>
      <c r="AK83" s="152"/>
      <c r="AL83" s="152"/>
      <c r="AM83" s="151"/>
      <c r="AN83" s="567">
        <f t="shared" si="54"/>
        <v>0</v>
      </c>
      <c r="AO83" s="152"/>
      <c r="AP83" s="152"/>
      <c r="AQ83" s="152"/>
      <c r="AR83" s="151"/>
      <c r="AS83" s="567">
        <f t="shared" si="55"/>
        <v>0</v>
      </c>
      <c r="AT83" s="152"/>
      <c r="AU83" s="152"/>
      <c r="AV83" s="152"/>
      <c r="AW83" s="151"/>
      <c r="AX83" s="567">
        <f t="shared" si="56"/>
        <v>0</v>
      </c>
      <c r="AY83" s="152"/>
      <c r="AZ83" s="152"/>
      <c r="BA83" s="152"/>
      <c r="BB83" s="151"/>
      <c r="BC83" s="567">
        <f t="shared" si="57"/>
        <v>0</v>
      </c>
      <c r="BD83" s="152"/>
      <c r="BE83" s="152"/>
      <c r="BF83" s="152"/>
      <c r="BG83" s="149"/>
      <c r="BH83" s="567">
        <f t="shared" si="58"/>
        <v>0</v>
      </c>
      <c r="BI83" s="152"/>
      <c r="BJ83" s="152"/>
      <c r="BK83" s="152"/>
      <c r="BL83" s="149"/>
    </row>
    <row r="84" spans="1:64" ht="15.95" customHeight="1" x14ac:dyDescent="0.2">
      <c r="A84" s="178" t="s">
        <v>283</v>
      </c>
      <c r="B84" s="160" t="s">
        <v>284</v>
      </c>
      <c r="C84" s="146"/>
      <c r="D84" s="147"/>
      <c r="E84" s="148"/>
      <c r="F84" s="148"/>
      <c r="G84" s="149"/>
      <c r="H84" s="150"/>
      <c r="I84" s="483">
        <f t="shared" si="59"/>
        <v>0</v>
      </c>
      <c r="J84" s="484">
        <f>IF(Т_РВО="Перший бакалаврський",IF(Т_ФН="денна",O84*$S$2+T84*$X$2+Y84*$AC$2+AD84*$AH$2+AI84*$AM$2+AN84*$AR$2+AS84*$AW$2+AX84*$BB$2+BC84*$BG$2+BH84*$BL$2,O84+T84+Y84+AD84+AI84+AN84+AS84+AX84+BC84+BH84),IF(Т_ФН="денна",O84*$S$2+T84*$X$2+Y84*$AC$2,O84+T84+Y84))</f>
        <v>0</v>
      </c>
      <c r="K84" s="484">
        <f>IF(Т_РВО="Перший бакалаврський",IF(Т_ФН="денна",P84*$S$2+U84*$X$2+Z84*$AC$2+AE84*$AH$2+AJ84*$AM$2+AO84*$AR$2+AT84*$AW$2+AY84*$BB$2+BD84*$BG$2+BI84*$BL$2,P84+U84+Z84+AE84+AJ84+AO84+AT84+AY84+BD84+BI84),IF(Т_ФН="денна",P84*$S$2+U84*$X$2+Z84*$AC$2,P84+U84+Z84))</f>
        <v>0</v>
      </c>
      <c r="L84" s="484">
        <f>IF(Т_РВО="Перший бакалаврський",IF(Т_ФН="денна",Q84*$S$2+V84*$X$2+AA84*$AC$2+AF84*$AH$2+AK84*$AM$2+AP84*$AR$2+AU84*$AW$2+AZ84*$BB$2+BE84*$BG$2+BJ84*$BL$2,Q84+V84+AA84+AF84+AK84+AP84+AU84+AZ84+BE84+BJ84),IF(Т_ФН="денна",Q84*$S$2+V84*$X$2+AA84*$AC$2,Q84+V84+AA84))</f>
        <v>0</v>
      </c>
      <c r="M84" s="484">
        <f>IF(Т_РВО="Перший бакалаврський",IF(Т_ФН="денна",R84*$S$2+W84*$X$2+AB84*$AC$2+AG84*$AH$2+AL84*$AM$2+AQ84*$AR$2+AV84*$AW$2+BA84*$BB$2+BF84*$BG$2+BK84*$BL$2,R84+W84+AB84+AG84+AL84+AQ84+AV84+BA84+BF84+BK84),IF(Т_ФН="денна",R84*$S$2+W84*$X$2+AB84*$AC$2,R84+W84+AB84))</f>
        <v>0</v>
      </c>
      <c r="N84" s="488">
        <f t="shared" si="60"/>
        <v>0</v>
      </c>
      <c r="O84" s="567">
        <f t="shared" si="49"/>
        <v>0</v>
      </c>
      <c r="P84" s="152"/>
      <c r="Q84" s="152"/>
      <c r="R84" s="152"/>
      <c r="S84" s="151"/>
      <c r="T84" s="567">
        <f t="shared" si="50"/>
        <v>0</v>
      </c>
      <c r="U84" s="152"/>
      <c r="V84" s="152"/>
      <c r="W84" s="152"/>
      <c r="X84" s="151"/>
      <c r="Y84" s="567">
        <f t="shared" si="51"/>
        <v>0</v>
      </c>
      <c r="Z84" s="152"/>
      <c r="AA84" s="152"/>
      <c r="AB84" s="152"/>
      <c r="AC84" s="151"/>
      <c r="AD84" s="567">
        <f t="shared" si="52"/>
        <v>0</v>
      </c>
      <c r="AE84" s="152"/>
      <c r="AF84" s="152"/>
      <c r="AG84" s="152"/>
      <c r="AH84" s="151"/>
      <c r="AI84" s="567">
        <f t="shared" si="53"/>
        <v>0</v>
      </c>
      <c r="AJ84" s="152"/>
      <c r="AK84" s="152"/>
      <c r="AL84" s="152"/>
      <c r="AM84" s="151"/>
      <c r="AN84" s="567">
        <f t="shared" si="54"/>
        <v>0</v>
      </c>
      <c r="AO84" s="152"/>
      <c r="AP84" s="152"/>
      <c r="AQ84" s="152"/>
      <c r="AR84" s="151"/>
      <c r="AS84" s="567">
        <f t="shared" si="55"/>
        <v>0</v>
      </c>
      <c r="AT84" s="152"/>
      <c r="AU84" s="152"/>
      <c r="AV84" s="152"/>
      <c r="AW84" s="151"/>
      <c r="AX84" s="567">
        <f t="shared" si="56"/>
        <v>0</v>
      </c>
      <c r="AY84" s="152"/>
      <c r="AZ84" s="152"/>
      <c r="BA84" s="152"/>
      <c r="BB84" s="151"/>
      <c r="BC84" s="567">
        <f t="shared" si="57"/>
        <v>0</v>
      </c>
      <c r="BD84" s="152"/>
      <c r="BE84" s="152"/>
      <c r="BF84" s="152"/>
      <c r="BG84" s="149"/>
      <c r="BH84" s="567">
        <f t="shared" si="58"/>
        <v>0</v>
      </c>
      <c r="BI84" s="152"/>
      <c r="BJ84" s="152"/>
      <c r="BK84" s="152"/>
      <c r="BL84" s="149"/>
    </row>
    <row r="85" spans="1:64" ht="15.95" customHeight="1" x14ac:dyDescent="0.2">
      <c r="A85" s="178" t="s">
        <v>285</v>
      </c>
      <c r="B85" s="160" t="s">
        <v>286</v>
      </c>
      <c r="C85" s="146"/>
      <c r="D85" s="147"/>
      <c r="E85" s="148"/>
      <c r="F85" s="148"/>
      <c r="G85" s="149"/>
      <c r="H85" s="150"/>
      <c r="I85" s="483">
        <f t="shared" si="59"/>
        <v>0</v>
      </c>
      <c r="J85" s="484">
        <f>IF(Т_РВО="Перший бакалаврський",IF(Т_ФН="денна",O85*$S$2+T85*$X$2+Y85*$AC$2+AD85*$AH$2+AI85*$AM$2+AN85*$AR$2+AS85*$AW$2+AX85*$BB$2+BC85*$BG$2+BH85*$BL$2,O85+T85+Y85+AD85+AI85+AN85+AS85+AX85+BC85+BH85),IF(Т_ФН="денна",O85*$S$2+T85*$X$2+Y85*$AC$2,O85+T85+Y85))</f>
        <v>0</v>
      </c>
      <c r="K85" s="484">
        <f>IF(Т_РВО="Перший бакалаврський",IF(Т_ФН="денна",P85*$S$2+U85*$X$2+Z85*$AC$2+AE85*$AH$2+AJ85*$AM$2+AO85*$AR$2+AT85*$AW$2+AY85*$BB$2+BD85*$BG$2+BI85*$BL$2,P85+U85+Z85+AE85+AJ85+AO85+AT85+AY85+BD85+BI85),IF(Т_ФН="денна",P85*$S$2+U85*$X$2+Z85*$AC$2,P85+U85+Z85))</f>
        <v>0</v>
      </c>
      <c r="L85" s="484">
        <f>IF(Т_РВО="Перший бакалаврський",IF(Т_ФН="денна",Q85*$S$2+V85*$X$2+AA85*$AC$2+AF85*$AH$2+AK85*$AM$2+AP85*$AR$2+AU85*$AW$2+AZ85*$BB$2+BE85*$BG$2+BJ85*$BL$2,Q85+V85+AA85+AF85+AK85+AP85+AU85+AZ85+BE85+BJ85),IF(Т_ФН="денна",Q85*$S$2+V85*$X$2+AA85*$AC$2,Q85+V85+AA85))</f>
        <v>0</v>
      </c>
      <c r="M85" s="484">
        <f>IF(Т_РВО="Перший бакалаврський",IF(Т_ФН="денна",R85*$S$2+W85*$X$2+AB85*$AC$2+AG85*$AH$2+AL85*$AM$2+AQ85*$AR$2+AV85*$AW$2+BA85*$BB$2+BF85*$BG$2+BK85*$BL$2,R85+W85+AB85+AG85+AL85+AQ85+AV85+BA85+BF85+BK85),IF(Т_ФН="денна",R85*$S$2+W85*$X$2+AB85*$AC$2,R85+W85+AB85))</f>
        <v>0</v>
      </c>
      <c r="N85" s="488">
        <f t="shared" si="60"/>
        <v>0</v>
      </c>
      <c r="O85" s="567">
        <f t="shared" si="49"/>
        <v>0</v>
      </c>
      <c r="P85" s="152"/>
      <c r="Q85" s="152"/>
      <c r="R85" s="152"/>
      <c r="S85" s="151"/>
      <c r="T85" s="567">
        <f t="shared" si="50"/>
        <v>0</v>
      </c>
      <c r="U85" s="152"/>
      <c r="V85" s="152"/>
      <c r="W85" s="152"/>
      <c r="X85" s="151"/>
      <c r="Y85" s="567">
        <f t="shared" si="51"/>
        <v>0</v>
      </c>
      <c r="Z85" s="152"/>
      <c r="AA85" s="152"/>
      <c r="AB85" s="152"/>
      <c r="AC85" s="151"/>
      <c r="AD85" s="567">
        <f t="shared" si="52"/>
        <v>0</v>
      </c>
      <c r="AE85" s="152"/>
      <c r="AF85" s="152"/>
      <c r="AG85" s="152"/>
      <c r="AH85" s="151"/>
      <c r="AI85" s="567">
        <f t="shared" si="53"/>
        <v>0</v>
      </c>
      <c r="AJ85" s="152"/>
      <c r="AK85" s="152"/>
      <c r="AL85" s="152"/>
      <c r="AM85" s="151"/>
      <c r="AN85" s="567">
        <f t="shared" si="54"/>
        <v>0</v>
      </c>
      <c r="AO85" s="152"/>
      <c r="AP85" s="152"/>
      <c r="AQ85" s="152"/>
      <c r="AR85" s="151"/>
      <c r="AS85" s="567">
        <f t="shared" si="55"/>
        <v>0</v>
      </c>
      <c r="AT85" s="152"/>
      <c r="AU85" s="152"/>
      <c r="AV85" s="152"/>
      <c r="AW85" s="151"/>
      <c r="AX85" s="567">
        <f t="shared" si="56"/>
        <v>0</v>
      </c>
      <c r="AY85" s="152"/>
      <c r="AZ85" s="152"/>
      <c r="BA85" s="152"/>
      <c r="BB85" s="151"/>
      <c r="BC85" s="567">
        <f t="shared" si="57"/>
        <v>0</v>
      </c>
      <c r="BD85" s="152"/>
      <c r="BE85" s="152"/>
      <c r="BF85" s="152"/>
      <c r="BG85" s="149"/>
      <c r="BH85" s="567">
        <f t="shared" si="58"/>
        <v>0</v>
      </c>
      <c r="BI85" s="152"/>
      <c r="BJ85" s="152"/>
      <c r="BK85" s="152"/>
      <c r="BL85" s="149"/>
    </row>
    <row r="86" spans="1:64" ht="15.95" customHeight="1" x14ac:dyDescent="0.2">
      <c r="A86" s="178" t="s">
        <v>287</v>
      </c>
      <c r="B86" s="160" t="s">
        <v>288</v>
      </c>
      <c r="C86" s="146"/>
      <c r="D86" s="147"/>
      <c r="E86" s="148"/>
      <c r="F86" s="148"/>
      <c r="G86" s="149"/>
      <c r="H86" s="150"/>
      <c r="I86" s="483">
        <f t="shared" si="59"/>
        <v>0</v>
      </c>
      <c r="J86" s="484">
        <f>IF(Т_РВО="Перший бакалаврський",IF(Т_ФН="денна",O86*$S$2+T86*$X$2+Y86*$AC$2+AD86*$AH$2+AI86*$AM$2+AN86*$AR$2+AS86*$AW$2+AX86*$BB$2+BC86*$BG$2+BH86*$BL$2,O86+T86+Y86+AD86+AI86+AN86+AS86+AX86+BC86+BH86),IF(Т_ФН="денна",O86*$S$2+T86*$X$2+Y86*$AC$2,O86+T86+Y86))</f>
        <v>0</v>
      </c>
      <c r="K86" s="484">
        <f>IF(Т_РВО="Перший бакалаврський",IF(Т_ФН="денна",P86*$S$2+U86*$X$2+Z86*$AC$2+AE86*$AH$2+AJ86*$AM$2+AO86*$AR$2+AT86*$AW$2+AY86*$BB$2+BD86*$BG$2+BI86*$BL$2,P86+U86+Z86+AE86+AJ86+AO86+AT86+AY86+BD86+BI86),IF(Т_ФН="денна",P86*$S$2+U86*$X$2+Z86*$AC$2,P86+U86+Z86))</f>
        <v>0</v>
      </c>
      <c r="L86" s="484">
        <f>IF(Т_РВО="Перший бакалаврський",IF(Т_ФН="денна",Q86*$S$2+V86*$X$2+AA86*$AC$2+AF86*$AH$2+AK86*$AM$2+AP86*$AR$2+AU86*$AW$2+AZ86*$BB$2+BE86*$BG$2+BJ86*$BL$2,Q86+V86+AA86+AF86+AK86+AP86+AU86+AZ86+BE86+BJ86),IF(Т_ФН="денна",Q86*$S$2+V86*$X$2+AA86*$AC$2,Q86+V86+AA86))</f>
        <v>0</v>
      </c>
      <c r="M86" s="484">
        <f>IF(Т_РВО="Перший бакалаврський",IF(Т_ФН="денна",R86*$S$2+W86*$X$2+AB86*$AC$2+AG86*$AH$2+AL86*$AM$2+AQ86*$AR$2+AV86*$AW$2+BA86*$BB$2+BF86*$BG$2+BK86*$BL$2,R86+W86+AB86+AG86+AL86+AQ86+AV86+BA86+BF86+BK86),IF(Т_ФН="денна",R86*$S$2+W86*$X$2+AB86*$AC$2,R86+W86+AB86))</f>
        <v>0</v>
      </c>
      <c r="N86" s="488">
        <f t="shared" si="60"/>
        <v>0</v>
      </c>
      <c r="O86" s="567">
        <f t="shared" si="49"/>
        <v>0</v>
      </c>
      <c r="P86" s="152"/>
      <c r="Q86" s="152"/>
      <c r="R86" s="152"/>
      <c r="S86" s="151"/>
      <c r="T86" s="567">
        <f t="shared" si="50"/>
        <v>0</v>
      </c>
      <c r="U86" s="152"/>
      <c r="V86" s="152"/>
      <c r="W86" s="152"/>
      <c r="X86" s="151"/>
      <c r="Y86" s="567">
        <f t="shared" si="51"/>
        <v>0</v>
      </c>
      <c r="Z86" s="152"/>
      <c r="AA86" s="152"/>
      <c r="AB86" s="152"/>
      <c r="AC86" s="151"/>
      <c r="AD86" s="567">
        <f t="shared" si="52"/>
        <v>0</v>
      </c>
      <c r="AE86" s="152"/>
      <c r="AF86" s="152"/>
      <c r="AG86" s="152"/>
      <c r="AH86" s="151"/>
      <c r="AI86" s="567">
        <f t="shared" si="53"/>
        <v>0</v>
      </c>
      <c r="AJ86" s="152"/>
      <c r="AK86" s="152"/>
      <c r="AL86" s="152"/>
      <c r="AM86" s="151"/>
      <c r="AN86" s="567">
        <f t="shared" si="54"/>
        <v>0</v>
      </c>
      <c r="AO86" s="152"/>
      <c r="AP86" s="152"/>
      <c r="AQ86" s="152"/>
      <c r="AR86" s="151"/>
      <c r="AS86" s="567">
        <f t="shared" si="55"/>
        <v>0</v>
      </c>
      <c r="AT86" s="152"/>
      <c r="AU86" s="152"/>
      <c r="AV86" s="152"/>
      <c r="AW86" s="151"/>
      <c r="AX86" s="567">
        <f t="shared" si="56"/>
        <v>0</v>
      </c>
      <c r="AY86" s="152"/>
      <c r="AZ86" s="152"/>
      <c r="BA86" s="152"/>
      <c r="BB86" s="151"/>
      <c r="BC86" s="567">
        <f t="shared" si="57"/>
        <v>0</v>
      </c>
      <c r="BD86" s="152"/>
      <c r="BE86" s="152"/>
      <c r="BF86" s="152"/>
      <c r="BG86" s="149"/>
      <c r="BH86" s="567">
        <f t="shared" si="58"/>
        <v>0</v>
      </c>
      <c r="BI86" s="152"/>
      <c r="BJ86" s="152"/>
      <c r="BK86" s="152"/>
      <c r="BL86" s="149"/>
    </row>
    <row r="87" spans="1:64" ht="15.95" customHeight="1" x14ac:dyDescent="0.2">
      <c r="A87" s="178" t="s">
        <v>289</v>
      </c>
      <c r="B87" s="160" t="s">
        <v>290</v>
      </c>
      <c r="C87" s="146"/>
      <c r="D87" s="147"/>
      <c r="E87" s="148"/>
      <c r="F87" s="148"/>
      <c r="G87" s="149"/>
      <c r="H87" s="150"/>
      <c r="I87" s="483">
        <f t="shared" si="59"/>
        <v>0</v>
      </c>
      <c r="J87" s="484">
        <f>IF(Т_РВО="Перший бакалаврський",IF(Т_ФН="денна",O87*$S$2+T87*$X$2+Y87*$AC$2+AD87*$AH$2+AI87*$AM$2+AN87*$AR$2+AS87*$AW$2+AX87*$BB$2+BC87*$BG$2+BH87*$BL$2,O87+T87+Y87+AD87+AI87+AN87+AS87+AX87+BC87+BH87),IF(Т_ФН="денна",O87*$S$2+T87*$X$2+Y87*$AC$2,O87+T87+Y87))</f>
        <v>0</v>
      </c>
      <c r="K87" s="484">
        <f>IF(Т_РВО="Перший бакалаврський",IF(Т_ФН="денна",P87*$S$2+U87*$X$2+Z87*$AC$2+AE87*$AH$2+AJ87*$AM$2+AO87*$AR$2+AT87*$AW$2+AY87*$BB$2+BD87*$BG$2+BI87*$BL$2,P87+U87+Z87+AE87+AJ87+AO87+AT87+AY87+BD87+BI87),IF(Т_ФН="денна",P87*$S$2+U87*$X$2+Z87*$AC$2,P87+U87+Z87))</f>
        <v>0</v>
      </c>
      <c r="L87" s="484">
        <f>IF(Т_РВО="Перший бакалаврський",IF(Т_ФН="денна",Q87*$S$2+V87*$X$2+AA87*$AC$2+AF87*$AH$2+AK87*$AM$2+AP87*$AR$2+AU87*$AW$2+AZ87*$BB$2+BE87*$BG$2+BJ87*$BL$2,Q87+V87+AA87+AF87+AK87+AP87+AU87+AZ87+BE87+BJ87),IF(Т_ФН="денна",Q87*$S$2+V87*$X$2+AA87*$AC$2,Q87+V87+AA87))</f>
        <v>0</v>
      </c>
      <c r="M87" s="484">
        <f>IF(Т_РВО="Перший бакалаврський",IF(Т_ФН="денна",R87*$S$2+W87*$X$2+AB87*$AC$2+AG87*$AH$2+AL87*$AM$2+AQ87*$AR$2+AV87*$AW$2+BA87*$BB$2+BF87*$BG$2+BK87*$BL$2,R87+W87+AB87+AG87+AL87+AQ87+AV87+BA87+BF87+BK87),IF(Т_ФН="денна",R87*$S$2+W87*$X$2+AB87*$AC$2,R87+W87+AB87))</f>
        <v>0</v>
      </c>
      <c r="N87" s="488">
        <f t="shared" si="60"/>
        <v>0</v>
      </c>
      <c r="O87" s="567">
        <f t="shared" si="49"/>
        <v>0</v>
      </c>
      <c r="P87" s="152"/>
      <c r="Q87" s="152"/>
      <c r="R87" s="152"/>
      <c r="S87" s="151"/>
      <c r="T87" s="567">
        <f t="shared" si="50"/>
        <v>0</v>
      </c>
      <c r="U87" s="152"/>
      <c r="V87" s="152"/>
      <c r="W87" s="152"/>
      <c r="X87" s="151"/>
      <c r="Y87" s="567">
        <f t="shared" si="51"/>
        <v>0</v>
      </c>
      <c r="Z87" s="152"/>
      <c r="AA87" s="152"/>
      <c r="AB87" s="152"/>
      <c r="AC87" s="151"/>
      <c r="AD87" s="567">
        <f t="shared" si="52"/>
        <v>0</v>
      </c>
      <c r="AE87" s="152"/>
      <c r="AF87" s="152"/>
      <c r="AG87" s="152"/>
      <c r="AH87" s="151"/>
      <c r="AI87" s="567">
        <f t="shared" si="53"/>
        <v>0</v>
      </c>
      <c r="AJ87" s="152"/>
      <c r="AK87" s="152"/>
      <c r="AL87" s="152"/>
      <c r="AM87" s="151"/>
      <c r="AN87" s="567">
        <f t="shared" si="54"/>
        <v>0</v>
      </c>
      <c r="AO87" s="152"/>
      <c r="AP87" s="152"/>
      <c r="AQ87" s="152"/>
      <c r="AR87" s="151"/>
      <c r="AS87" s="567">
        <f t="shared" si="55"/>
        <v>0</v>
      </c>
      <c r="AT87" s="152"/>
      <c r="AU87" s="152"/>
      <c r="AV87" s="152"/>
      <c r="AW87" s="151"/>
      <c r="AX87" s="567">
        <f t="shared" si="56"/>
        <v>0</v>
      </c>
      <c r="AY87" s="152"/>
      <c r="AZ87" s="152"/>
      <c r="BA87" s="152"/>
      <c r="BB87" s="151"/>
      <c r="BC87" s="567">
        <f t="shared" si="57"/>
        <v>0</v>
      </c>
      <c r="BD87" s="152"/>
      <c r="BE87" s="152"/>
      <c r="BF87" s="152"/>
      <c r="BG87" s="149"/>
      <c r="BH87" s="567">
        <f t="shared" si="58"/>
        <v>0</v>
      </c>
      <c r="BI87" s="152"/>
      <c r="BJ87" s="152"/>
      <c r="BK87" s="152"/>
      <c r="BL87" s="149"/>
    </row>
    <row r="88" spans="1:64" ht="15.95" customHeight="1" x14ac:dyDescent="0.2">
      <c r="A88" s="178" t="s">
        <v>291</v>
      </c>
      <c r="B88" s="160" t="s">
        <v>292</v>
      </c>
      <c r="C88" s="146"/>
      <c r="D88" s="147"/>
      <c r="E88" s="148"/>
      <c r="F88" s="148"/>
      <c r="G88" s="149"/>
      <c r="H88" s="150"/>
      <c r="I88" s="483">
        <f t="shared" si="59"/>
        <v>0</v>
      </c>
      <c r="J88" s="484">
        <f>IF(Т_РВО="Перший бакалаврський",IF(Т_ФН="денна",O88*$S$2+T88*$X$2+Y88*$AC$2+AD88*$AH$2+AI88*$AM$2+AN88*$AR$2+AS88*$AW$2+AX88*$BB$2+BC88*$BG$2+BH88*$BL$2,O88+T88+Y88+AD88+AI88+AN88+AS88+AX88+BC88+BH88),IF(Т_ФН="денна",O88*$S$2+T88*$X$2+Y88*$AC$2,O88+T88+Y88))</f>
        <v>0</v>
      </c>
      <c r="K88" s="484">
        <f>IF(Т_РВО="Перший бакалаврський",IF(Т_ФН="денна",P88*$S$2+U88*$X$2+Z88*$AC$2+AE88*$AH$2+AJ88*$AM$2+AO88*$AR$2+AT88*$AW$2+AY88*$BB$2+BD88*$BG$2+BI88*$BL$2,P88+U88+Z88+AE88+AJ88+AO88+AT88+AY88+BD88+BI88),IF(Т_ФН="денна",P88*$S$2+U88*$X$2+Z88*$AC$2,P88+U88+Z88))</f>
        <v>0</v>
      </c>
      <c r="L88" s="484">
        <f>IF(Т_РВО="Перший бакалаврський",IF(Т_ФН="денна",Q88*$S$2+V88*$X$2+AA88*$AC$2+AF88*$AH$2+AK88*$AM$2+AP88*$AR$2+AU88*$AW$2+AZ88*$BB$2+BE88*$BG$2+BJ88*$BL$2,Q88+V88+AA88+AF88+AK88+AP88+AU88+AZ88+BE88+BJ88),IF(Т_ФН="денна",Q88*$S$2+V88*$X$2+AA88*$AC$2,Q88+V88+AA88))</f>
        <v>0</v>
      </c>
      <c r="M88" s="484">
        <f>IF(Т_РВО="Перший бакалаврський",IF(Т_ФН="денна",R88*$S$2+W88*$X$2+AB88*$AC$2+AG88*$AH$2+AL88*$AM$2+AQ88*$AR$2+AV88*$AW$2+BA88*$BB$2+BF88*$BG$2+BK88*$BL$2,R88+W88+AB88+AG88+AL88+AQ88+AV88+BA88+BF88+BK88),IF(Т_ФН="денна",R88*$S$2+W88*$X$2+AB88*$AC$2,R88+W88+AB88))</f>
        <v>0</v>
      </c>
      <c r="N88" s="488">
        <f t="shared" si="60"/>
        <v>0</v>
      </c>
      <c r="O88" s="567">
        <f t="shared" si="49"/>
        <v>0</v>
      </c>
      <c r="P88" s="152"/>
      <c r="Q88" s="152"/>
      <c r="R88" s="152"/>
      <c r="S88" s="151"/>
      <c r="T88" s="567">
        <f t="shared" si="50"/>
        <v>0</v>
      </c>
      <c r="U88" s="152"/>
      <c r="V88" s="152"/>
      <c r="W88" s="152"/>
      <c r="X88" s="151"/>
      <c r="Y88" s="567">
        <f t="shared" si="51"/>
        <v>0</v>
      </c>
      <c r="Z88" s="152"/>
      <c r="AA88" s="152"/>
      <c r="AB88" s="152"/>
      <c r="AC88" s="151"/>
      <c r="AD88" s="567">
        <f t="shared" si="52"/>
        <v>0</v>
      </c>
      <c r="AE88" s="152"/>
      <c r="AF88" s="152"/>
      <c r="AG88" s="152"/>
      <c r="AH88" s="151"/>
      <c r="AI88" s="567">
        <f t="shared" si="53"/>
        <v>0</v>
      </c>
      <c r="AJ88" s="152"/>
      <c r="AK88" s="152"/>
      <c r="AL88" s="152"/>
      <c r="AM88" s="151"/>
      <c r="AN88" s="567">
        <f t="shared" si="54"/>
        <v>0</v>
      </c>
      <c r="AO88" s="152"/>
      <c r="AP88" s="152"/>
      <c r="AQ88" s="152"/>
      <c r="AR88" s="151"/>
      <c r="AS88" s="567">
        <f t="shared" si="55"/>
        <v>0</v>
      </c>
      <c r="AT88" s="152"/>
      <c r="AU88" s="152"/>
      <c r="AV88" s="152"/>
      <c r="AW88" s="151"/>
      <c r="AX88" s="567">
        <f t="shared" si="56"/>
        <v>0</v>
      </c>
      <c r="AY88" s="152"/>
      <c r="AZ88" s="152"/>
      <c r="BA88" s="152"/>
      <c r="BB88" s="151"/>
      <c r="BC88" s="567">
        <f t="shared" si="57"/>
        <v>0</v>
      </c>
      <c r="BD88" s="152"/>
      <c r="BE88" s="152"/>
      <c r="BF88" s="152"/>
      <c r="BG88" s="149"/>
      <c r="BH88" s="567">
        <f t="shared" si="58"/>
        <v>0</v>
      </c>
      <c r="BI88" s="152"/>
      <c r="BJ88" s="152"/>
      <c r="BK88" s="152"/>
      <c r="BL88" s="149"/>
    </row>
    <row r="89" spans="1:64" ht="15.95" customHeight="1" x14ac:dyDescent="0.2">
      <c r="A89" s="178" t="s">
        <v>293</v>
      </c>
      <c r="B89" s="160" t="s">
        <v>294</v>
      </c>
      <c r="C89" s="146"/>
      <c r="D89" s="147"/>
      <c r="E89" s="148"/>
      <c r="F89" s="148"/>
      <c r="G89" s="149"/>
      <c r="H89" s="150"/>
      <c r="I89" s="483">
        <f t="shared" si="59"/>
        <v>0</v>
      </c>
      <c r="J89" s="484">
        <f>IF(Т_РВО="Перший бакалаврський",IF(Т_ФН="денна",O89*$S$2+T89*$X$2+Y89*$AC$2+AD89*$AH$2+AI89*$AM$2+AN89*$AR$2+AS89*$AW$2+AX89*$BB$2+BC89*$BG$2+BH89*$BL$2,O89+T89+Y89+AD89+AI89+AN89+AS89+AX89+BC89+BH89),IF(Т_ФН="денна",O89*$S$2+T89*$X$2+Y89*$AC$2,O89+T89+Y89))</f>
        <v>0</v>
      </c>
      <c r="K89" s="484">
        <f>IF(Т_РВО="Перший бакалаврський",IF(Т_ФН="денна",P89*$S$2+U89*$X$2+Z89*$AC$2+AE89*$AH$2+AJ89*$AM$2+AO89*$AR$2+AT89*$AW$2+AY89*$BB$2+BD89*$BG$2+BI89*$BL$2,P89+U89+Z89+AE89+AJ89+AO89+AT89+AY89+BD89+BI89),IF(Т_ФН="денна",P89*$S$2+U89*$X$2+Z89*$AC$2,P89+U89+Z89))</f>
        <v>0</v>
      </c>
      <c r="L89" s="484">
        <f>IF(Т_РВО="Перший бакалаврський",IF(Т_ФН="денна",Q89*$S$2+V89*$X$2+AA89*$AC$2+AF89*$AH$2+AK89*$AM$2+AP89*$AR$2+AU89*$AW$2+AZ89*$BB$2+BE89*$BG$2+BJ89*$BL$2,Q89+V89+AA89+AF89+AK89+AP89+AU89+AZ89+BE89+BJ89),IF(Т_ФН="денна",Q89*$S$2+V89*$X$2+AA89*$AC$2,Q89+V89+AA89))</f>
        <v>0</v>
      </c>
      <c r="M89" s="484">
        <f>IF(Т_РВО="Перший бакалаврський",IF(Т_ФН="денна",R89*$S$2+W89*$X$2+AB89*$AC$2+AG89*$AH$2+AL89*$AM$2+AQ89*$AR$2+AV89*$AW$2+BA89*$BB$2+BF89*$BG$2+BK89*$BL$2,R89+W89+AB89+AG89+AL89+AQ89+AV89+BA89+BF89+BK89),IF(Т_ФН="денна",R89*$S$2+W89*$X$2+AB89*$AC$2,R89+W89+AB89))</f>
        <v>0</v>
      </c>
      <c r="N89" s="488">
        <f t="shared" si="60"/>
        <v>0</v>
      </c>
      <c r="O89" s="567">
        <f t="shared" si="49"/>
        <v>0</v>
      </c>
      <c r="P89" s="152"/>
      <c r="Q89" s="152"/>
      <c r="R89" s="152"/>
      <c r="S89" s="151"/>
      <c r="T89" s="567">
        <f t="shared" si="50"/>
        <v>0</v>
      </c>
      <c r="U89" s="152"/>
      <c r="V89" s="152"/>
      <c r="W89" s="152"/>
      <c r="X89" s="151"/>
      <c r="Y89" s="567">
        <f t="shared" si="51"/>
        <v>0</v>
      </c>
      <c r="Z89" s="152"/>
      <c r="AA89" s="152"/>
      <c r="AB89" s="152"/>
      <c r="AC89" s="151"/>
      <c r="AD89" s="567">
        <f t="shared" si="52"/>
        <v>0</v>
      </c>
      <c r="AE89" s="152"/>
      <c r="AF89" s="152"/>
      <c r="AG89" s="152"/>
      <c r="AH89" s="151"/>
      <c r="AI89" s="567">
        <f t="shared" si="53"/>
        <v>0</v>
      </c>
      <c r="AJ89" s="152"/>
      <c r="AK89" s="152"/>
      <c r="AL89" s="152"/>
      <c r="AM89" s="151"/>
      <c r="AN89" s="567">
        <f t="shared" si="54"/>
        <v>0</v>
      </c>
      <c r="AO89" s="152"/>
      <c r="AP89" s="152"/>
      <c r="AQ89" s="152"/>
      <c r="AR89" s="151"/>
      <c r="AS89" s="567">
        <f t="shared" si="55"/>
        <v>0</v>
      </c>
      <c r="AT89" s="152"/>
      <c r="AU89" s="152"/>
      <c r="AV89" s="152"/>
      <c r="AW89" s="151"/>
      <c r="AX89" s="567">
        <f t="shared" si="56"/>
        <v>0</v>
      </c>
      <c r="AY89" s="152"/>
      <c r="AZ89" s="152"/>
      <c r="BA89" s="152"/>
      <c r="BB89" s="151"/>
      <c r="BC89" s="567">
        <f t="shared" si="57"/>
        <v>0</v>
      </c>
      <c r="BD89" s="152"/>
      <c r="BE89" s="152"/>
      <c r="BF89" s="152"/>
      <c r="BG89" s="149"/>
      <c r="BH89" s="567">
        <f t="shared" si="58"/>
        <v>0</v>
      </c>
      <c r="BI89" s="152"/>
      <c r="BJ89" s="152"/>
      <c r="BK89" s="152"/>
      <c r="BL89" s="149"/>
    </row>
    <row r="90" spans="1:64" ht="15.95" customHeight="1" x14ac:dyDescent="0.2">
      <c r="A90" s="178" t="s">
        <v>295</v>
      </c>
      <c r="B90" s="160" t="s">
        <v>296</v>
      </c>
      <c r="C90" s="146"/>
      <c r="D90" s="147"/>
      <c r="E90" s="148"/>
      <c r="F90" s="148"/>
      <c r="G90" s="149"/>
      <c r="H90" s="150"/>
      <c r="I90" s="483">
        <f t="shared" si="59"/>
        <v>0</v>
      </c>
      <c r="J90" s="484">
        <f>IF(Т_РВО="Перший бакалаврський",IF(Т_ФН="денна",O90*$S$2+T90*$X$2+Y90*$AC$2+AD90*$AH$2+AI90*$AM$2+AN90*$AR$2+AS90*$AW$2+AX90*$BB$2+BC90*$BG$2+BH90*$BL$2,O90+T90+Y90+AD90+AI90+AN90+AS90+AX90+BC90+BH90),IF(Т_ФН="денна",O90*$S$2+T90*$X$2+Y90*$AC$2,O90+T90+Y90))</f>
        <v>0</v>
      </c>
      <c r="K90" s="484">
        <f>IF(Т_РВО="Перший бакалаврський",IF(Т_ФН="денна",P90*$S$2+U90*$X$2+Z90*$AC$2+AE90*$AH$2+AJ90*$AM$2+AO90*$AR$2+AT90*$AW$2+AY90*$BB$2+BD90*$BG$2+BI90*$BL$2,P90+U90+Z90+AE90+AJ90+AO90+AT90+AY90+BD90+BI90),IF(Т_ФН="денна",P90*$S$2+U90*$X$2+Z90*$AC$2,P90+U90+Z90))</f>
        <v>0</v>
      </c>
      <c r="L90" s="484">
        <f>IF(Т_РВО="Перший бакалаврський",IF(Т_ФН="денна",Q90*$S$2+V90*$X$2+AA90*$AC$2+AF90*$AH$2+AK90*$AM$2+AP90*$AR$2+AU90*$AW$2+AZ90*$BB$2+BE90*$BG$2+BJ90*$BL$2,Q90+V90+AA90+AF90+AK90+AP90+AU90+AZ90+BE90+BJ90),IF(Т_ФН="денна",Q90*$S$2+V90*$X$2+AA90*$AC$2,Q90+V90+AA90))</f>
        <v>0</v>
      </c>
      <c r="M90" s="484">
        <f>IF(Т_РВО="Перший бакалаврський",IF(Т_ФН="денна",R90*$S$2+W90*$X$2+AB90*$AC$2+AG90*$AH$2+AL90*$AM$2+AQ90*$AR$2+AV90*$AW$2+BA90*$BB$2+BF90*$BG$2+BK90*$BL$2,R90+W90+AB90+AG90+AL90+AQ90+AV90+BA90+BF90+BK90),IF(Т_ФН="денна",R90*$S$2+W90*$X$2+AB90*$AC$2,R90+W90+AB90))</f>
        <v>0</v>
      </c>
      <c r="N90" s="488">
        <f t="shared" si="60"/>
        <v>0</v>
      </c>
      <c r="O90" s="567">
        <f t="shared" si="49"/>
        <v>0</v>
      </c>
      <c r="P90" s="152"/>
      <c r="Q90" s="152"/>
      <c r="R90" s="152"/>
      <c r="S90" s="151"/>
      <c r="T90" s="567">
        <f t="shared" si="50"/>
        <v>0</v>
      </c>
      <c r="U90" s="152"/>
      <c r="V90" s="152"/>
      <c r="W90" s="152"/>
      <c r="X90" s="151"/>
      <c r="Y90" s="567">
        <f t="shared" si="51"/>
        <v>0</v>
      </c>
      <c r="Z90" s="152"/>
      <c r="AA90" s="152"/>
      <c r="AB90" s="152"/>
      <c r="AC90" s="151"/>
      <c r="AD90" s="567">
        <f t="shared" si="52"/>
        <v>0</v>
      </c>
      <c r="AE90" s="152"/>
      <c r="AF90" s="152"/>
      <c r="AG90" s="152"/>
      <c r="AH90" s="151"/>
      <c r="AI90" s="567">
        <f t="shared" si="53"/>
        <v>0</v>
      </c>
      <c r="AJ90" s="152"/>
      <c r="AK90" s="152"/>
      <c r="AL90" s="152"/>
      <c r="AM90" s="151"/>
      <c r="AN90" s="567">
        <f t="shared" si="54"/>
        <v>0</v>
      </c>
      <c r="AO90" s="152"/>
      <c r="AP90" s="152"/>
      <c r="AQ90" s="152"/>
      <c r="AR90" s="151"/>
      <c r="AS90" s="567">
        <f t="shared" si="55"/>
        <v>0</v>
      </c>
      <c r="AT90" s="152"/>
      <c r="AU90" s="152"/>
      <c r="AV90" s="152"/>
      <c r="AW90" s="151"/>
      <c r="AX90" s="567">
        <f t="shared" si="56"/>
        <v>0</v>
      </c>
      <c r="AY90" s="152"/>
      <c r="AZ90" s="152"/>
      <c r="BA90" s="152"/>
      <c r="BB90" s="151"/>
      <c r="BC90" s="567">
        <f t="shared" si="57"/>
        <v>0</v>
      </c>
      <c r="BD90" s="152"/>
      <c r="BE90" s="152"/>
      <c r="BF90" s="152"/>
      <c r="BG90" s="149"/>
      <c r="BH90" s="567">
        <f t="shared" si="58"/>
        <v>0</v>
      </c>
      <c r="BI90" s="152"/>
      <c r="BJ90" s="152"/>
      <c r="BK90" s="152"/>
      <c r="BL90" s="149"/>
    </row>
    <row r="91" spans="1:64" ht="15.95" customHeight="1" x14ac:dyDescent="0.2">
      <c r="A91" s="178" t="s">
        <v>297</v>
      </c>
      <c r="B91" s="160" t="s">
        <v>298</v>
      </c>
      <c r="C91" s="146"/>
      <c r="D91" s="147"/>
      <c r="E91" s="148"/>
      <c r="F91" s="148"/>
      <c r="G91" s="149"/>
      <c r="H91" s="150"/>
      <c r="I91" s="483">
        <f t="shared" si="59"/>
        <v>0</v>
      </c>
      <c r="J91" s="484">
        <f>IF(Т_РВО="Перший бакалаврський",IF(Т_ФН="денна",O91*$S$2+T91*$X$2+Y91*$AC$2+AD91*$AH$2+AI91*$AM$2+AN91*$AR$2+AS91*$AW$2+AX91*$BB$2+BC91*$BG$2+BH91*$BL$2,O91+T91+Y91+AD91+AI91+AN91+AS91+AX91+BC91+BH91),IF(Т_ФН="денна",O91*$S$2+T91*$X$2+Y91*$AC$2,O91+T91+Y91))</f>
        <v>0</v>
      </c>
      <c r="K91" s="484">
        <f>IF(Т_РВО="Перший бакалаврський",IF(Т_ФН="денна",P91*$S$2+U91*$X$2+Z91*$AC$2+AE91*$AH$2+AJ91*$AM$2+AO91*$AR$2+AT91*$AW$2+AY91*$BB$2+BD91*$BG$2+BI91*$BL$2,P91+U91+Z91+AE91+AJ91+AO91+AT91+AY91+BD91+BI91),IF(Т_ФН="денна",P91*$S$2+U91*$X$2+Z91*$AC$2,P91+U91+Z91))</f>
        <v>0</v>
      </c>
      <c r="L91" s="484">
        <f>IF(Т_РВО="Перший бакалаврський",IF(Т_ФН="денна",Q91*$S$2+V91*$X$2+AA91*$AC$2+AF91*$AH$2+AK91*$AM$2+AP91*$AR$2+AU91*$AW$2+AZ91*$BB$2+BE91*$BG$2+BJ91*$BL$2,Q91+V91+AA91+AF91+AK91+AP91+AU91+AZ91+BE91+BJ91),IF(Т_ФН="денна",Q91*$S$2+V91*$X$2+AA91*$AC$2,Q91+V91+AA91))</f>
        <v>0</v>
      </c>
      <c r="M91" s="484">
        <f>IF(Т_РВО="Перший бакалаврський",IF(Т_ФН="денна",R91*$S$2+W91*$X$2+AB91*$AC$2+AG91*$AH$2+AL91*$AM$2+AQ91*$AR$2+AV91*$AW$2+BA91*$BB$2+BF91*$BG$2+BK91*$BL$2,R91+W91+AB91+AG91+AL91+AQ91+AV91+BA91+BF91+BK91),IF(Т_ФН="денна",R91*$S$2+W91*$X$2+AB91*$AC$2,R91+W91+AB91))</f>
        <v>0</v>
      </c>
      <c r="N91" s="488">
        <f t="shared" si="60"/>
        <v>0</v>
      </c>
      <c r="O91" s="567">
        <f t="shared" si="49"/>
        <v>0</v>
      </c>
      <c r="P91" s="152"/>
      <c r="Q91" s="152"/>
      <c r="R91" s="152"/>
      <c r="S91" s="151"/>
      <c r="T91" s="567">
        <f t="shared" si="50"/>
        <v>0</v>
      </c>
      <c r="U91" s="152"/>
      <c r="V91" s="152"/>
      <c r="W91" s="152"/>
      <c r="X91" s="151"/>
      <c r="Y91" s="567">
        <f t="shared" si="51"/>
        <v>0</v>
      </c>
      <c r="Z91" s="152"/>
      <c r="AA91" s="152"/>
      <c r="AB91" s="152"/>
      <c r="AC91" s="151"/>
      <c r="AD91" s="567">
        <f t="shared" si="52"/>
        <v>0</v>
      </c>
      <c r="AE91" s="152"/>
      <c r="AF91" s="152"/>
      <c r="AG91" s="152"/>
      <c r="AH91" s="151"/>
      <c r="AI91" s="567">
        <f t="shared" si="53"/>
        <v>0</v>
      </c>
      <c r="AJ91" s="152"/>
      <c r="AK91" s="152"/>
      <c r="AL91" s="152"/>
      <c r="AM91" s="151"/>
      <c r="AN91" s="567">
        <f t="shared" si="54"/>
        <v>0</v>
      </c>
      <c r="AO91" s="152"/>
      <c r="AP91" s="152"/>
      <c r="AQ91" s="152"/>
      <c r="AR91" s="151"/>
      <c r="AS91" s="567">
        <f t="shared" si="55"/>
        <v>0</v>
      </c>
      <c r="AT91" s="152"/>
      <c r="AU91" s="152"/>
      <c r="AV91" s="152"/>
      <c r="AW91" s="151"/>
      <c r="AX91" s="567">
        <f t="shared" si="56"/>
        <v>0</v>
      </c>
      <c r="AY91" s="152"/>
      <c r="AZ91" s="152"/>
      <c r="BA91" s="152"/>
      <c r="BB91" s="151"/>
      <c r="BC91" s="567">
        <f t="shared" si="57"/>
        <v>0</v>
      </c>
      <c r="BD91" s="152"/>
      <c r="BE91" s="152"/>
      <c r="BF91" s="152"/>
      <c r="BG91" s="149"/>
      <c r="BH91" s="567">
        <f t="shared" si="58"/>
        <v>0</v>
      </c>
      <c r="BI91" s="152"/>
      <c r="BJ91" s="152"/>
      <c r="BK91" s="152"/>
      <c r="BL91" s="149"/>
    </row>
    <row r="92" spans="1:64" ht="15.95" customHeight="1" x14ac:dyDescent="0.2">
      <c r="A92" s="178" t="s">
        <v>299</v>
      </c>
      <c r="B92" s="160" t="s">
        <v>300</v>
      </c>
      <c r="C92" s="146"/>
      <c r="D92" s="147"/>
      <c r="E92" s="148"/>
      <c r="F92" s="148"/>
      <c r="G92" s="149"/>
      <c r="H92" s="150"/>
      <c r="I92" s="483">
        <f t="shared" si="59"/>
        <v>0</v>
      </c>
      <c r="J92" s="484">
        <f>IF(Т_РВО="Перший бакалаврський",IF(Т_ФН="денна",O92*$S$2+T92*$X$2+Y92*$AC$2+AD92*$AH$2+AI92*$AM$2+AN92*$AR$2+AS92*$AW$2+AX92*$BB$2+BC92*$BG$2+BH92*$BL$2,O92+T92+Y92+AD92+AI92+AN92+AS92+AX92+BC92+BH92),IF(Т_ФН="денна",O92*$S$2+T92*$X$2+Y92*$AC$2,O92+T92+Y92))</f>
        <v>0</v>
      </c>
      <c r="K92" s="484">
        <f>IF(Т_РВО="Перший бакалаврський",IF(Т_ФН="денна",P92*$S$2+U92*$X$2+Z92*$AC$2+AE92*$AH$2+AJ92*$AM$2+AO92*$AR$2+AT92*$AW$2+AY92*$BB$2+BD92*$BG$2+BI92*$BL$2,P92+U92+Z92+AE92+AJ92+AO92+AT92+AY92+BD92+BI92),IF(Т_ФН="денна",P92*$S$2+U92*$X$2+Z92*$AC$2,P92+U92+Z92))</f>
        <v>0</v>
      </c>
      <c r="L92" s="484">
        <f>IF(Т_РВО="Перший бакалаврський",IF(Т_ФН="денна",Q92*$S$2+V92*$X$2+AA92*$AC$2+AF92*$AH$2+AK92*$AM$2+AP92*$AR$2+AU92*$AW$2+AZ92*$BB$2+BE92*$BG$2+BJ92*$BL$2,Q92+V92+AA92+AF92+AK92+AP92+AU92+AZ92+BE92+BJ92),IF(Т_ФН="денна",Q92*$S$2+V92*$X$2+AA92*$AC$2,Q92+V92+AA92))</f>
        <v>0</v>
      </c>
      <c r="M92" s="484">
        <f>IF(Т_РВО="Перший бакалаврський",IF(Т_ФН="денна",R92*$S$2+W92*$X$2+AB92*$AC$2+AG92*$AH$2+AL92*$AM$2+AQ92*$AR$2+AV92*$AW$2+BA92*$BB$2+BF92*$BG$2+BK92*$BL$2,R92+W92+AB92+AG92+AL92+AQ92+AV92+BA92+BF92+BK92),IF(Т_ФН="денна",R92*$S$2+W92*$X$2+AB92*$AC$2,R92+W92+AB92))</f>
        <v>0</v>
      </c>
      <c r="N92" s="488">
        <f t="shared" si="60"/>
        <v>0</v>
      </c>
      <c r="O92" s="567">
        <f t="shared" si="49"/>
        <v>0</v>
      </c>
      <c r="P92" s="152"/>
      <c r="Q92" s="152"/>
      <c r="R92" s="152"/>
      <c r="S92" s="151"/>
      <c r="T92" s="567">
        <f t="shared" si="50"/>
        <v>0</v>
      </c>
      <c r="U92" s="152"/>
      <c r="V92" s="152"/>
      <c r="W92" s="152"/>
      <c r="X92" s="151"/>
      <c r="Y92" s="567">
        <f t="shared" si="51"/>
        <v>0</v>
      </c>
      <c r="Z92" s="152"/>
      <c r="AA92" s="152"/>
      <c r="AB92" s="152"/>
      <c r="AC92" s="151"/>
      <c r="AD92" s="567">
        <f t="shared" si="52"/>
        <v>0</v>
      </c>
      <c r="AE92" s="152"/>
      <c r="AF92" s="152"/>
      <c r="AG92" s="152"/>
      <c r="AH92" s="151"/>
      <c r="AI92" s="567">
        <f t="shared" si="53"/>
        <v>0</v>
      </c>
      <c r="AJ92" s="152"/>
      <c r="AK92" s="152"/>
      <c r="AL92" s="152"/>
      <c r="AM92" s="151"/>
      <c r="AN92" s="567">
        <f t="shared" si="54"/>
        <v>0</v>
      </c>
      <c r="AO92" s="152"/>
      <c r="AP92" s="152"/>
      <c r="AQ92" s="152"/>
      <c r="AR92" s="151"/>
      <c r="AS92" s="567">
        <f t="shared" si="55"/>
        <v>0</v>
      </c>
      <c r="AT92" s="152"/>
      <c r="AU92" s="152"/>
      <c r="AV92" s="152"/>
      <c r="AW92" s="151"/>
      <c r="AX92" s="567">
        <f t="shared" si="56"/>
        <v>0</v>
      </c>
      <c r="AY92" s="152"/>
      <c r="AZ92" s="152"/>
      <c r="BA92" s="152"/>
      <c r="BB92" s="151"/>
      <c r="BC92" s="567">
        <f t="shared" si="57"/>
        <v>0</v>
      </c>
      <c r="BD92" s="152"/>
      <c r="BE92" s="152"/>
      <c r="BF92" s="152"/>
      <c r="BG92" s="149"/>
      <c r="BH92" s="567">
        <f t="shared" si="58"/>
        <v>0</v>
      </c>
      <c r="BI92" s="152"/>
      <c r="BJ92" s="152"/>
      <c r="BK92" s="152"/>
      <c r="BL92" s="149"/>
    </row>
    <row r="93" spans="1:64" ht="15.95" customHeight="1" x14ac:dyDescent="0.2">
      <c r="A93" s="178" t="s">
        <v>301</v>
      </c>
      <c r="B93" s="160" t="s">
        <v>302</v>
      </c>
      <c r="C93" s="146"/>
      <c r="D93" s="147"/>
      <c r="E93" s="148"/>
      <c r="F93" s="148"/>
      <c r="G93" s="149"/>
      <c r="H93" s="150"/>
      <c r="I93" s="483">
        <f>H93*30</f>
        <v>0</v>
      </c>
      <c r="J93" s="484">
        <f>IF(Т_РВО="Перший бакалаврський",IF(Т_ФН="денна",O93*$S$2+T93*$X$2+Y93*$AC$2+AD93*$AH$2+AI93*$AM$2+AN93*$AR$2+AS93*$AW$2+AX93*$BB$2+BC93*$BG$2+BH93*$BL$2,O93+T93+Y93+AD93+AI93+AN93+AS93+AX93+BC93+BH93),IF(Т_ФН="денна",O93*$S$2+T93*$X$2+Y93*$AC$2,O93+T93+Y93))</f>
        <v>0</v>
      </c>
      <c r="K93" s="484">
        <f>IF(Т_РВО="Перший бакалаврський",IF(Т_ФН="денна",P93*$S$2+U93*$X$2+Z93*$AC$2+AE93*$AH$2+AJ93*$AM$2+AO93*$AR$2+AT93*$AW$2+AY93*$BB$2+BD93*$BG$2+BI93*$BL$2,P93+U93+Z93+AE93+AJ93+AO93+AT93+AY93+BD93+BI93),IF(Т_ФН="денна",P93*$S$2+U93*$X$2+Z93*$AC$2,P93+U93+Z93))</f>
        <v>0</v>
      </c>
      <c r="L93" s="484">
        <f>IF(Т_РВО="Перший бакалаврський",IF(Т_ФН="денна",Q93*$S$2+V93*$X$2+AA93*$AC$2+AF93*$AH$2+AK93*$AM$2+AP93*$AR$2+AU93*$AW$2+AZ93*$BB$2+BE93*$BG$2+BJ93*$BL$2,Q93+V93+AA93+AF93+AK93+AP93+AU93+AZ93+BE93+BJ93),IF(Т_ФН="денна",Q93*$S$2+V93*$X$2+AA93*$AC$2,Q93+V93+AA93))</f>
        <v>0</v>
      </c>
      <c r="M93" s="484">
        <f>IF(Т_РВО="Перший бакалаврський",IF(Т_ФН="денна",R93*$S$2+W93*$X$2+AB93*$AC$2+AG93*$AH$2+AL93*$AM$2+AQ93*$AR$2+AV93*$AW$2+BA93*$BB$2+BF93*$BG$2+BK93*$BL$2,R93+W93+AB93+AG93+AL93+AQ93+AV93+BA93+BF93+BK93),IF(Т_ФН="денна",R93*$S$2+W93*$X$2+AB93*$AC$2,R93+W93+AB93))</f>
        <v>0</v>
      </c>
      <c r="N93" s="488">
        <f t="shared" ref="N93:N94" si="61">I93-J93</f>
        <v>0</v>
      </c>
      <c r="O93" s="567">
        <f t="shared" si="49"/>
        <v>0</v>
      </c>
      <c r="P93" s="152"/>
      <c r="Q93" s="152"/>
      <c r="R93" s="152"/>
      <c r="S93" s="151"/>
      <c r="T93" s="567">
        <f t="shared" si="50"/>
        <v>0</v>
      </c>
      <c r="U93" s="152"/>
      <c r="V93" s="152"/>
      <c r="W93" s="152"/>
      <c r="X93" s="151"/>
      <c r="Y93" s="567">
        <f t="shared" si="51"/>
        <v>0</v>
      </c>
      <c r="Z93" s="152"/>
      <c r="AA93" s="152"/>
      <c r="AB93" s="152"/>
      <c r="AC93" s="151"/>
      <c r="AD93" s="567">
        <f t="shared" si="52"/>
        <v>0</v>
      </c>
      <c r="AE93" s="152"/>
      <c r="AF93" s="152"/>
      <c r="AG93" s="152"/>
      <c r="AH93" s="151"/>
      <c r="AI93" s="567">
        <f t="shared" si="53"/>
        <v>0</v>
      </c>
      <c r="AJ93" s="152"/>
      <c r="AK93" s="152"/>
      <c r="AL93" s="152"/>
      <c r="AM93" s="151"/>
      <c r="AN93" s="567">
        <f t="shared" si="54"/>
        <v>0</v>
      </c>
      <c r="AO93" s="152"/>
      <c r="AP93" s="152"/>
      <c r="AQ93" s="152"/>
      <c r="AR93" s="151"/>
      <c r="AS93" s="567">
        <f t="shared" si="55"/>
        <v>0</v>
      </c>
      <c r="AT93" s="152"/>
      <c r="AU93" s="152"/>
      <c r="AV93" s="152"/>
      <c r="AW93" s="151"/>
      <c r="AX93" s="567">
        <f t="shared" si="56"/>
        <v>0</v>
      </c>
      <c r="AY93" s="152"/>
      <c r="AZ93" s="152"/>
      <c r="BA93" s="152"/>
      <c r="BB93" s="151"/>
      <c r="BC93" s="567">
        <f t="shared" si="57"/>
        <v>0</v>
      </c>
      <c r="BD93" s="152"/>
      <c r="BE93" s="152"/>
      <c r="BF93" s="152"/>
      <c r="BG93" s="149"/>
      <c r="BH93" s="567">
        <f t="shared" si="58"/>
        <v>0</v>
      </c>
      <c r="BI93" s="152"/>
      <c r="BJ93" s="152"/>
      <c r="BK93" s="152"/>
      <c r="BL93" s="149"/>
    </row>
    <row r="94" spans="1:64" ht="15.95" customHeight="1" x14ac:dyDescent="0.2">
      <c r="A94" s="179"/>
      <c r="B94" s="161"/>
      <c r="C94" s="154"/>
      <c r="D94" s="155"/>
      <c r="E94" s="156"/>
      <c r="F94" s="156"/>
      <c r="G94" s="157"/>
      <c r="H94" s="158"/>
      <c r="I94" s="485">
        <f>H94*30</f>
        <v>0</v>
      </c>
      <c r="J94" s="484">
        <f>IF(Т_РВО="Перший бакалаврський",IF(Т_ФН="денна",O94*$S$2+T94*$X$2+Y94*$AC$2+AD94*$AH$2+AI94*$AM$2+AN94*$AR$2+AS94*$AW$2+AX94*$BB$2+BC94*$BG$2+BH94*$BL$2,O94+T94+Y94+AD94+AI94+AN94+AS94+AX94+BC94+BH94),IF(Т_ФН="денна",O94*$S$2+T94*$X$2+Y94*$AC$2,O94+T94+Y94))</f>
        <v>0</v>
      </c>
      <c r="K94" s="484">
        <f>IF(Т_РВО="Перший бакалаврський",IF(Т_ФН="денна",P94*$S$2+U94*$X$2+Z94*$AC$2+AE94*$AH$2+AJ94*$AM$2+AO94*$AR$2+AT94*$AW$2+AY94*$BB$2+BD94*$BG$2+BI94*$BL$2,P94+U94+Z94+AE94+AJ94+AO94+AT94+AY94+BD94+BI94),IF(Т_ФН="денна",P94*$S$2+U94*$X$2+Z94*$AC$2,P94+U94+Z94))</f>
        <v>0</v>
      </c>
      <c r="L94" s="484">
        <f>IF(Т_РВО="Перший бакалаврський",IF(Т_ФН="денна",Q94*$S$2+V94*$X$2+AA94*$AC$2+AF94*$AH$2+AK94*$AM$2+AP94*$AR$2+AU94*$AW$2+AZ94*$BB$2+BE94*$BG$2+BJ94*$BL$2,Q94+V94+AA94+AF94+AK94+AP94+AU94+AZ94+BE94+BJ94),IF(Т_ФН="денна",Q94*$S$2+V94*$X$2+AA94*$AC$2,Q94+V94+AA94))</f>
        <v>0</v>
      </c>
      <c r="M94" s="484">
        <f>IF(Т_РВО="Перший бакалаврський",IF(Т_ФН="денна",R94*$S$2+W94*$X$2+AB94*$AC$2+AG94*$AH$2+AL94*$AM$2+AQ94*$AR$2+AV94*$AW$2+BA94*$BB$2+BF94*$BG$2+BK94*$BL$2,R94+W94+AB94+AG94+AL94+AQ94+AV94+BA94+BF94+BK94),IF(Т_ФН="денна",R94*$S$2+W94*$X$2+AB94*$AC$2,R94+W94+AB94))</f>
        <v>0</v>
      </c>
      <c r="N94" s="489">
        <f t="shared" si="61"/>
        <v>0</v>
      </c>
      <c r="O94" s="567">
        <f t="shared" si="49"/>
        <v>0</v>
      </c>
      <c r="P94" s="544"/>
      <c r="Q94" s="544"/>
      <c r="R94" s="544"/>
      <c r="S94" s="159"/>
      <c r="T94" s="567">
        <f t="shared" si="50"/>
        <v>0</v>
      </c>
      <c r="U94" s="544"/>
      <c r="V94" s="544"/>
      <c r="W94" s="544"/>
      <c r="X94" s="159"/>
      <c r="Y94" s="567">
        <f t="shared" si="51"/>
        <v>0</v>
      </c>
      <c r="Z94" s="544"/>
      <c r="AA94" s="544"/>
      <c r="AB94" s="544"/>
      <c r="AC94" s="159"/>
      <c r="AD94" s="567">
        <f t="shared" si="52"/>
        <v>0</v>
      </c>
      <c r="AE94" s="544"/>
      <c r="AF94" s="544"/>
      <c r="AG94" s="544"/>
      <c r="AH94" s="159"/>
      <c r="AI94" s="567">
        <f t="shared" si="53"/>
        <v>0</v>
      </c>
      <c r="AJ94" s="544"/>
      <c r="AK94" s="544"/>
      <c r="AL94" s="544"/>
      <c r="AM94" s="159"/>
      <c r="AN94" s="567">
        <f t="shared" si="54"/>
        <v>0</v>
      </c>
      <c r="AO94" s="544"/>
      <c r="AP94" s="544"/>
      <c r="AQ94" s="544"/>
      <c r="AR94" s="159"/>
      <c r="AS94" s="567">
        <f t="shared" si="55"/>
        <v>0</v>
      </c>
      <c r="AT94" s="544"/>
      <c r="AU94" s="544"/>
      <c r="AV94" s="544"/>
      <c r="AW94" s="159"/>
      <c r="AX94" s="567">
        <f t="shared" si="56"/>
        <v>0</v>
      </c>
      <c r="AY94" s="544"/>
      <c r="AZ94" s="544"/>
      <c r="BA94" s="544"/>
      <c r="BB94" s="159"/>
      <c r="BC94" s="567">
        <f t="shared" si="57"/>
        <v>0</v>
      </c>
      <c r="BD94" s="544"/>
      <c r="BE94" s="544"/>
      <c r="BF94" s="544"/>
      <c r="BG94" s="157"/>
      <c r="BH94" s="567">
        <f t="shared" si="58"/>
        <v>0</v>
      </c>
      <c r="BI94" s="544"/>
      <c r="BJ94" s="544"/>
      <c r="BK94" s="544"/>
      <c r="BL94" s="157"/>
    </row>
    <row r="95" spans="1:64" ht="15.95" customHeight="1" x14ac:dyDescent="0.2">
      <c r="A95" s="300" t="s">
        <v>206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2"/>
    </row>
    <row r="96" spans="1:64" ht="15.95" customHeight="1" x14ac:dyDescent="0.2">
      <c r="A96" s="178" t="s">
        <v>175</v>
      </c>
      <c r="B96" s="160" t="s">
        <v>208</v>
      </c>
      <c r="C96" s="146"/>
      <c r="D96" s="147"/>
      <c r="E96" s="148"/>
      <c r="F96" s="148"/>
      <c r="G96" s="149"/>
      <c r="H96" s="150"/>
      <c r="I96" s="483">
        <f>H96*30</f>
        <v>0</v>
      </c>
      <c r="J96" s="484">
        <f>IF(Т_РВО="Перший бакалаврський",IF(Т_ФН="денна",O96*$S$2+T96*$X$2+Y96*$AC$2+AD96*$AH$2+AI96*$AM$2+AN96*$AR$2+AS96*$AW$2+AX96*$BB$2+BC96*$BG$2+BH96*$BL$2,O96+T96+Y96+AD96+AI96+AN96+AS96+AX96+BC96+BH96),IF(Т_ФН="денна",O96*$S$2+T96*$X$2+Y96*$AC$2,O96+T96+Y96))</f>
        <v>0</v>
      </c>
      <c r="K96" s="484">
        <f>IF(Т_РВО="Перший бакалаврський",IF(Т_ФН="денна",P96*$S$2+U96*$X$2+Z96*$AC$2+AE96*$AH$2+AJ96*$AM$2+AO96*$AR$2+AT96*$AW$2+AY96*$BB$2+BD96*$BG$2+BI96*$BL$2,P96+U96+Z96+AE96+AJ96+AO96+AT96+AY96+BD96+BI96),IF(Т_ФН="денна",P96*$S$2+U96*$X$2+Z96*$AC$2,P96+U96+Z96))</f>
        <v>0</v>
      </c>
      <c r="L96" s="484">
        <f>IF(Т_РВО="Перший бакалаврський",IF(Т_ФН="денна",Q96*$S$2+V96*$X$2+AA96*$AC$2+AF96*$AH$2+AK96*$AM$2+AP96*$AR$2+AU96*$AW$2+AZ96*$BB$2+BE96*$BG$2+BJ96*$BL$2,Q96+V96+AA96+AF96+AK96+AP96+AU96+AZ96+BE96+BJ96),IF(Т_ФН="денна",Q96*$S$2+V96*$X$2+AA96*$AC$2,Q96+V96+AA96))</f>
        <v>0</v>
      </c>
      <c r="M96" s="484">
        <f>IF(Т_РВО="Перший бакалаврський",IF(Т_ФН="денна",R96*$S$2+W96*$X$2+AB96*$AC$2+AG96*$AH$2+AL96*$AM$2+AQ96*$AR$2+AV96*$AW$2+BA96*$BB$2+BF96*$BG$2+BK96*$BL$2,R96+W96+AB96+AG96+AL96+AQ96+AV96+BA96+BF96+BK96),IF(Т_ФН="денна",R96*$S$2+W96*$X$2+AB96*$AC$2,R96+W96+AB96))</f>
        <v>0</v>
      </c>
      <c r="N96" s="488">
        <f>I96-J96</f>
        <v>0</v>
      </c>
      <c r="O96" s="567">
        <f t="shared" si="49"/>
        <v>0</v>
      </c>
      <c r="P96" s="152"/>
      <c r="Q96" s="152"/>
      <c r="R96" s="152"/>
      <c r="S96" s="151"/>
      <c r="T96" s="567">
        <f t="shared" ref="T96:T114" si="62">U96+V96+W96</f>
        <v>0</v>
      </c>
      <c r="U96" s="152"/>
      <c r="V96" s="152"/>
      <c r="W96" s="152"/>
      <c r="X96" s="151"/>
      <c r="Y96" s="567">
        <f t="shared" ref="Y96:Y114" si="63">Z96+AA96+AB96</f>
        <v>0</v>
      </c>
      <c r="Z96" s="152"/>
      <c r="AA96" s="152"/>
      <c r="AB96" s="152"/>
      <c r="AC96" s="151"/>
      <c r="AD96" s="567">
        <f t="shared" ref="AD96:AD114" si="64">AE96+AF96+AG96</f>
        <v>0</v>
      </c>
      <c r="AE96" s="152"/>
      <c r="AF96" s="152"/>
      <c r="AG96" s="152"/>
      <c r="AH96" s="151"/>
      <c r="AI96" s="567">
        <f t="shared" ref="AI96:AI114" si="65">AJ96+AK96+AL96</f>
        <v>0</v>
      </c>
      <c r="AJ96" s="152"/>
      <c r="AK96" s="152"/>
      <c r="AL96" s="152"/>
      <c r="AM96" s="151"/>
      <c r="AN96" s="567">
        <f t="shared" ref="AN96:AN114" si="66">AO96+AP96+AQ96</f>
        <v>0</v>
      </c>
      <c r="AO96" s="152"/>
      <c r="AP96" s="152"/>
      <c r="AQ96" s="152"/>
      <c r="AR96" s="151"/>
      <c r="AS96" s="567">
        <f t="shared" ref="AS96:AS114" si="67">AT96+AU96+AV96</f>
        <v>0</v>
      </c>
      <c r="AT96" s="152"/>
      <c r="AU96" s="152"/>
      <c r="AV96" s="152"/>
      <c r="AW96" s="151"/>
      <c r="AX96" s="567">
        <f t="shared" ref="AX96:AX114" si="68">AY96+AZ96+BA96</f>
        <v>0</v>
      </c>
      <c r="AY96" s="152"/>
      <c r="AZ96" s="152"/>
      <c r="BA96" s="152"/>
      <c r="BB96" s="151"/>
      <c r="BC96" s="567">
        <f t="shared" ref="BC96:BC114" si="69">BD96+BE96+BF96</f>
        <v>0</v>
      </c>
      <c r="BD96" s="152"/>
      <c r="BE96" s="152"/>
      <c r="BF96" s="152"/>
      <c r="BG96" s="149"/>
      <c r="BH96" s="567">
        <f t="shared" ref="BH96:BH114" si="70">BI96+BJ96+BK96</f>
        <v>0</v>
      </c>
      <c r="BI96" s="152"/>
      <c r="BJ96" s="152"/>
      <c r="BK96" s="152"/>
      <c r="BL96" s="149"/>
    </row>
    <row r="97" spans="1:64" ht="15.95" customHeight="1" x14ac:dyDescent="0.2">
      <c r="A97" s="178" t="s">
        <v>176</v>
      </c>
      <c r="B97" s="160" t="s">
        <v>303</v>
      </c>
      <c r="C97" s="146"/>
      <c r="D97" s="147"/>
      <c r="E97" s="148"/>
      <c r="F97" s="148"/>
      <c r="G97" s="149"/>
      <c r="H97" s="150"/>
      <c r="I97" s="483">
        <f t="shared" ref="I97:I113" si="71">H97*30</f>
        <v>0</v>
      </c>
      <c r="J97" s="484">
        <f>IF(Т_РВО="Перший бакалаврський",IF(Т_ФН="денна",O97*$S$2+T97*$X$2+Y97*$AC$2+AD97*$AH$2+AI97*$AM$2+AN97*$AR$2+AS97*$AW$2+AX97*$BB$2+BC97*$BG$2+BH97*$BL$2,O97+T97+Y97+AD97+AI97+AN97+AS97+AX97+BC97+BH97),IF(Т_ФН="денна",O97*$S$2+T97*$X$2+Y97*$AC$2,O97+T97+Y97))</f>
        <v>0</v>
      </c>
      <c r="K97" s="484">
        <f>IF(Т_РВО="Перший бакалаврський",IF(Т_ФН="денна",P97*$S$2+U97*$X$2+Z97*$AC$2+AE97*$AH$2+AJ97*$AM$2+AO97*$AR$2+AT97*$AW$2+AY97*$BB$2+BD97*$BG$2+BI97*$BL$2,P97+U97+Z97+AE97+AJ97+AO97+AT97+AY97+BD97+BI97),IF(Т_ФН="денна",P97*$S$2+U97*$X$2+Z97*$AC$2,P97+U97+Z97))</f>
        <v>0</v>
      </c>
      <c r="L97" s="484">
        <f>IF(Т_РВО="Перший бакалаврський",IF(Т_ФН="денна",Q97*$S$2+V97*$X$2+AA97*$AC$2+AF97*$AH$2+AK97*$AM$2+AP97*$AR$2+AU97*$AW$2+AZ97*$BB$2+BE97*$BG$2+BJ97*$BL$2,Q97+V97+AA97+AF97+AK97+AP97+AU97+AZ97+BE97+BJ97),IF(Т_ФН="денна",Q97*$S$2+V97*$X$2+AA97*$AC$2,Q97+V97+AA97))</f>
        <v>0</v>
      </c>
      <c r="M97" s="484">
        <f>IF(Т_РВО="Перший бакалаврський",IF(Т_ФН="денна",R97*$S$2+W97*$X$2+AB97*$AC$2+AG97*$AH$2+AL97*$AM$2+AQ97*$AR$2+AV97*$AW$2+BA97*$BB$2+BF97*$BG$2+BK97*$BL$2,R97+W97+AB97+AG97+AL97+AQ97+AV97+BA97+BF97+BK97),IF(Т_ФН="денна",R97*$S$2+W97*$X$2+AB97*$AC$2,R97+W97+AB97))</f>
        <v>0</v>
      </c>
      <c r="N97" s="488">
        <f t="shared" ref="N97:N113" si="72">I97-J97</f>
        <v>0</v>
      </c>
      <c r="O97" s="567">
        <f t="shared" si="49"/>
        <v>0</v>
      </c>
      <c r="P97" s="152"/>
      <c r="Q97" s="152"/>
      <c r="R97" s="152"/>
      <c r="S97" s="151"/>
      <c r="T97" s="567">
        <f t="shared" si="62"/>
        <v>0</v>
      </c>
      <c r="U97" s="152"/>
      <c r="V97" s="152"/>
      <c r="W97" s="152"/>
      <c r="X97" s="151"/>
      <c r="Y97" s="567">
        <f t="shared" si="63"/>
        <v>0</v>
      </c>
      <c r="Z97" s="152"/>
      <c r="AA97" s="152"/>
      <c r="AB97" s="152"/>
      <c r="AC97" s="151"/>
      <c r="AD97" s="567">
        <f t="shared" si="64"/>
        <v>0</v>
      </c>
      <c r="AE97" s="152"/>
      <c r="AF97" s="152"/>
      <c r="AG97" s="152"/>
      <c r="AH97" s="151"/>
      <c r="AI97" s="567">
        <f t="shared" si="65"/>
        <v>0</v>
      </c>
      <c r="AJ97" s="152"/>
      <c r="AK97" s="152"/>
      <c r="AL97" s="152"/>
      <c r="AM97" s="151"/>
      <c r="AN97" s="567">
        <f t="shared" si="66"/>
        <v>0</v>
      </c>
      <c r="AO97" s="152"/>
      <c r="AP97" s="152"/>
      <c r="AQ97" s="152"/>
      <c r="AR97" s="151"/>
      <c r="AS97" s="567">
        <f t="shared" si="67"/>
        <v>0</v>
      </c>
      <c r="AT97" s="152"/>
      <c r="AU97" s="152"/>
      <c r="AV97" s="152"/>
      <c r="AW97" s="151"/>
      <c r="AX97" s="567">
        <f t="shared" si="68"/>
        <v>0</v>
      </c>
      <c r="AY97" s="152"/>
      <c r="AZ97" s="152"/>
      <c r="BA97" s="152"/>
      <c r="BB97" s="151"/>
      <c r="BC97" s="567">
        <f t="shared" si="69"/>
        <v>0</v>
      </c>
      <c r="BD97" s="152"/>
      <c r="BE97" s="152"/>
      <c r="BF97" s="152"/>
      <c r="BG97" s="149"/>
      <c r="BH97" s="567">
        <f t="shared" si="70"/>
        <v>0</v>
      </c>
      <c r="BI97" s="152"/>
      <c r="BJ97" s="152"/>
      <c r="BK97" s="152"/>
      <c r="BL97" s="149"/>
    </row>
    <row r="98" spans="1:64" ht="15.95" customHeight="1" x14ac:dyDescent="0.2">
      <c r="A98" s="178" t="s">
        <v>304</v>
      </c>
      <c r="B98" s="160" t="s">
        <v>305</v>
      </c>
      <c r="C98" s="146"/>
      <c r="D98" s="147"/>
      <c r="E98" s="148"/>
      <c r="F98" s="148"/>
      <c r="G98" s="149"/>
      <c r="H98" s="150"/>
      <c r="I98" s="483">
        <f t="shared" si="71"/>
        <v>0</v>
      </c>
      <c r="J98" s="484">
        <f>IF(Т_РВО="Перший бакалаврський",IF(Т_ФН="денна",O98*$S$2+T98*$X$2+Y98*$AC$2+AD98*$AH$2+AI98*$AM$2+AN98*$AR$2+AS98*$AW$2+AX98*$BB$2+BC98*$BG$2+BH98*$BL$2,O98+T98+Y98+AD98+AI98+AN98+AS98+AX98+BC98+BH98),IF(Т_ФН="денна",O98*$S$2+T98*$X$2+Y98*$AC$2,O98+T98+Y98))</f>
        <v>0</v>
      </c>
      <c r="K98" s="484">
        <f>IF(Т_РВО="Перший бакалаврський",IF(Т_ФН="денна",P98*$S$2+U98*$X$2+Z98*$AC$2+AE98*$AH$2+AJ98*$AM$2+AO98*$AR$2+AT98*$AW$2+AY98*$BB$2+BD98*$BG$2+BI98*$BL$2,P98+U98+Z98+AE98+AJ98+AO98+AT98+AY98+BD98+BI98),IF(Т_ФН="денна",P98*$S$2+U98*$X$2+Z98*$AC$2,P98+U98+Z98))</f>
        <v>0</v>
      </c>
      <c r="L98" s="484">
        <f>IF(Т_РВО="Перший бакалаврський",IF(Т_ФН="денна",Q98*$S$2+V98*$X$2+AA98*$AC$2+AF98*$AH$2+AK98*$AM$2+AP98*$AR$2+AU98*$AW$2+AZ98*$BB$2+BE98*$BG$2+BJ98*$BL$2,Q98+V98+AA98+AF98+AK98+AP98+AU98+AZ98+BE98+BJ98),IF(Т_ФН="денна",Q98*$S$2+V98*$X$2+AA98*$AC$2,Q98+V98+AA98))</f>
        <v>0</v>
      </c>
      <c r="M98" s="484">
        <f>IF(Т_РВО="Перший бакалаврський",IF(Т_ФН="денна",R98*$S$2+W98*$X$2+AB98*$AC$2+AG98*$AH$2+AL98*$AM$2+AQ98*$AR$2+AV98*$AW$2+BA98*$BB$2+BF98*$BG$2+BK98*$BL$2,R98+W98+AB98+AG98+AL98+AQ98+AV98+BA98+BF98+BK98),IF(Т_ФН="денна",R98*$S$2+W98*$X$2+AB98*$AC$2,R98+W98+AB98))</f>
        <v>0</v>
      </c>
      <c r="N98" s="488">
        <f t="shared" si="72"/>
        <v>0</v>
      </c>
      <c r="O98" s="567">
        <f t="shared" si="49"/>
        <v>0</v>
      </c>
      <c r="P98" s="152"/>
      <c r="Q98" s="152"/>
      <c r="R98" s="152"/>
      <c r="S98" s="151"/>
      <c r="T98" s="567">
        <f t="shared" si="62"/>
        <v>0</v>
      </c>
      <c r="U98" s="152"/>
      <c r="V98" s="152"/>
      <c r="W98" s="152"/>
      <c r="X98" s="151"/>
      <c r="Y98" s="567">
        <f t="shared" si="63"/>
        <v>0</v>
      </c>
      <c r="Z98" s="152"/>
      <c r="AA98" s="152"/>
      <c r="AB98" s="152"/>
      <c r="AC98" s="151"/>
      <c r="AD98" s="567">
        <f t="shared" si="64"/>
        <v>0</v>
      </c>
      <c r="AE98" s="152"/>
      <c r="AF98" s="152"/>
      <c r="AG98" s="152"/>
      <c r="AH98" s="151"/>
      <c r="AI98" s="567">
        <f t="shared" si="65"/>
        <v>0</v>
      </c>
      <c r="AJ98" s="152"/>
      <c r="AK98" s="152"/>
      <c r="AL98" s="152"/>
      <c r="AM98" s="151"/>
      <c r="AN98" s="567">
        <f t="shared" si="66"/>
        <v>0</v>
      </c>
      <c r="AO98" s="152"/>
      <c r="AP98" s="152"/>
      <c r="AQ98" s="152"/>
      <c r="AR98" s="151"/>
      <c r="AS98" s="567">
        <f t="shared" si="67"/>
        <v>0</v>
      </c>
      <c r="AT98" s="152"/>
      <c r="AU98" s="152"/>
      <c r="AV98" s="152"/>
      <c r="AW98" s="151"/>
      <c r="AX98" s="567">
        <f t="shared" si="68"/>
        <v>0</v>
      </c>
      <c r="AY98" s="152"/>
      <c r="AZ98" s="152"/>
      <c r="BA98" s="152"/>
      <c r="BB98" s="151"/>
      <c r="BC98" s="567">
        <f t="shared" si="69"/>
        <v>0</v>
      </c>
      <c r="BD98" s="152"/>
      <c r="BE98" s="152"/>
      <c r="BF98" s="152"/>
      <c r="BG98" s="149"/>
      <c r="BH98" s="567">
        <f t="shared" si="70"/>
        <v>0</v>
      </c>
      <c r="BI98" s="152"/>
      <c r="BJ98" s="152"/>
      <c r="BK98" s="152"/>
      <c r="BL98" s="149"/>
    </row>
    <row r="99" spans="1:64" ht="15.95" customHeight="1" x14ac:dyDescent="0.2">
      <c r="A99" s="178" t="s">
        <v>306</v>
      </c>
      <c r="B99" s="160" t="s">
        <v>307</v>
      </c>
      <c r="C99" s="146"/>
      <c r="D99" s="147"/>
      <c r="E99" s="148"/>
      <c r="F99" s="148"/>
      <c r="G99" s="149"/>
      <c r="H99" s="150"/>
      <c r="I99" s="483">
        <f t="shared" si="71"/>
        <v>0</v>
      </c>
      <c r="J99" s="484">
        <f>IF(Т_РВО="Перший бакалаврський",IF(Т_ФН="денна",O99*$S$2+T99*$X$2+Y99*$AC$2+AD99*$AH$2+AI99*$AM$2+AN99*$AR$2+AS99*$AW$2+AX99*$BB$2+BC99*$BG$2+BH99*$BL$2,O99+T99+Y99+AD99+AI99+AN99+AS99+AX99+BC99+BH99),IF(Т_ФН="денна",O99*$S$2+T99*$X$2+Y99*$AC$2,O99+T99+Y99))</f>
        <v>0</v>
      </c>
      <c r="K99" s="484">
        <f>IF(Т_РВО="Перший бакалаврський",IF(Т_ФН="денна",P99*$S$2+U99*$X$2+Z99*$AC$2+AE99*$AH$2+AJ99*$AM$2+AO99*$AR$2+AT99*$AW$2+AY99*$BB$2+BD99*$BG$2+BI99*$BL$2,P99+U99+Z99+AE99+AJ99+AO99+AT99+AY99+BD99+BI99),IF(Т_ФН="денна",P99*$S$2+U99*$X$2+Z99*$AC$2,P99+U99+Z99))</f>
        <v>0</v>
      </c>
      <c r="L99" s="484">
        <f>IF(Т_РВО="Перший бакалаврський",IF(Т_ФН="денна",Q99*$S$2+V99*$X$2+AA99*$AC$2+AF99*$AH$2+AK99*$AM$2+AP99*$AR$2+AU99*$AW$2+AZ99*$BB$2+BE99*$BG$2+BJ99*$BL$2,Q99+V99+AA99+AF99+AK99+AP99+AU99+AZ99+BE99+BJ99),IF(Т_ФН="денна",Q99*$S$2+V99*$X$2+AA99*$AC$2,Q99+V99+AA99))</f>
        <v>0</v>
      </c>
      <c r="M99" s="484">
        <f>IF(Т_РВО="Перший бакалаврський",IF(Т_ФН="денна",R99*$S$2+W99*$X$2+AB99*$AC$2+AG99*$AH$2+AL99*$AM$2+AQ99*$AR$2+AV99*$AW$2+BA99*$BB$2+BF99*$BG$2+BK99*$BL$2,R99+W99+AB99+AG99+AL99+AQ99+AV99+BA99+BF99+BK99),IF(Т_ФН="денна",R99*$S$2+W99*$X$2+AB99*$AC$2,R99+W99+AB99))</f>
        <v>0</v>
      </c>
      <c r="N99" s="488">
        <f t="shared" si="72"/>
        <v>0</v>
      </c>
      <c r="O99" s="567">
        <f t="shared" si="49"/>
        <v>0</v>
      </c>
      <c r="P99" s="152"/>
      <c r="Q99" s="152"/>
      <c r="R99" s="152"/>
      <c r="S99" s="151"/>
      <c r="T99" s="567">
        <f t="shared" si="62"/>
        <v>0</v>
      </c>
      <c r="U99" s="152"/>
      <c r="V99" s="152"/>
      <c r="W99" s="152"/>
      <c r="X99" s="151"/>
      <c r="Y99" s="567">
        <f t="shared" si="63"/>
        <v>0</v>
      </c>
      <c r="Z99" s="152"/>
      <c r="AA99" s="152"/>
      <c r="AB99" s="152"/>
      <c r="AC99" s="151"/>
      <c r="AD99" s="567">
        <f t="shared" si="64"/>
        <v>0</v>
      </c>
      <c r="AE99" s="152"/>
      <c r="AF99" s="152"/>
      <c r="AG99" s="152"/>
      <c r="AH99" s="151"/>
      <c r="AI99" s="567">
        <f t="shared" si="65"/>
        <v>0</v>
      </c>
      <c r="AJ99" s="152"/>
      <c r="AK99" s="152"/>
      <c r="AL99" s="152"/>
      <c r="AM99" s="151"/>
      <c r="AN99" s="567">
        <f t="shared" si="66"/>
        <v>0</v>
      </c>
      <c r="AO99" s="152"/>
      <c r="AP99" s="152"/>
      <c r="AQ99" s="152"/>
      <c r="AR99" s="151"/>
      <c r="AS99" s="567">
        <f t="shared" si="67"/>
        <v>0</v>
      </c>
      <c r="AT99" s="152"/>
      <c r="AU99" s="152"/>
      <c r="AV99" s="152"/>
      <c r="AW99" s="151"/>
      <c r="AX99" s="567">
        <f t="shared" si="68"/>
        <v>0</v>
      </c>
      <c r="AY99" s="152"/>
      <c r="AZ99" s="152"/>
      <c r="BA99" s="152"/>
      <c r="BB99" s="151"/>
      <c r="BC99" s="567">
        <f t="shared" si="69"/>
        <v>0</v>
      </c>
      <c r="BD99" s="152"/>
      <c r="BE99" s="152"/>
      <c r="BF99" s="152"/>
      <c r="BG99" s="149"/>
      <c r="BH99" s="567">
        <f t="shared" si="70"/>
        <v>0</v>
      </c>
      <c r="BI99" s="152"/>
      <c r="BJ99" s="152"/>
      <c r="BK99" s="152"/>
      <c r="BL99" s="149"/>
    </row>
    <row r="100" spans="1:64" ht="15.95" customHeight="1" x14ac:dyDescent="0.2">
      <c r="A100" s="178" t="s">
        <v>308</v>
      </c>
      <c r="B100" s="160" t="s">
        <v>309</v>
      </c>
      <c r="C100" s="146"/>
      <c r="D100" s="147"/>
      <c r="E100" s="148"/>
      <c r="F100" s="148"/>
      <c r="G100" s="149"/>
      <c r="H100" s="150"/>
      <c r="I100" s="483">
        <f t="shared" si="71"/>
        <v>0</v>
      </c>
      <c r="J100" s="484">
        <f>IF(Т_РВО="Перший бакалаврський",IF(Т_ФН="денна",O100*$S$2+T100*$X$2+Y100*$AC$2+AD100*$AH$2+AI100*$AM$2+AN100*$AR$2+AS100*$AW$2+AX100*$BB$2+BC100*$BG$2+BH100*$BL$2,O100+T100+Y100+AD100+AI100+AN100+AS100+AX100+BC100+BH100),IF(Т_ФН="денна",O100*$S$2+T100*$X$2+Y100*$AC$2,O100+T100+Y100))</f>
        <v>0</v>
      </c>
      <c r="K100" s="484">
        <f>IF(Т_РВО="Перший бакалаврський",IF(Т_ФН="денна",P100*$S$2+U100*$X$2+Z100*$AC$2+AE100*$AH$2+AJ100*$AM$2+AO100*$AR$2+AT100*$AW$2+AY100*$BB$2+BD100*$BG$2+BI100*$BL$2,P100+U100+Z100+AE100+AJ100+AO100+AT100+AY100+BD100+BI100),IF(Т_ФН="денна",P100*$S$2+U100*$X$2+Z100*$AC$2,P100+U100+Z100))</f>
        <v>0</v>
      </c>
      <c r="L100" s="484">
        <f>IF(Т_РВО="Перший бакалаврський",IF(Т_ФН="денна",Q100*$S$2+V100*$X$2+AA100*$AC$2+AF100*$AH$2+AK100*$AM$2+AP100*$AR$2+AU100*$AW$2+AZ100*$BB$2+BE100*$BG$2+BJ100*$BL$2,Q100+V100+AA100+AF100+AK100+AP100+AU100+AZ100+BE100+BJ100),IF(Т_ФН="денна",Q100*$S$2+V100*$X$2+AA100*$AC$2,Q100+V100+AA100))</f>
        <v>0</v>
      </c>
      <c r="M100" s="484">
        <f>IF(Т_РВО="Перший бакалаврський",IF(Т_ФН="денна",R100*$S$2+W100*$X$2+AB100*$AC$2+AG100*$AH$2+AL100*$AM$2+AQ100*$AR$2+AV100*$AW$2+BA100*$BB$2+BF100*$BG$2+BK100*$BL$2,R100+W100+AB100+AG100+AL100+AQ100+AV100+BA100+BF100+BK100),IF(Т_ФН="денна",R100*$S$2+W100*$X$2+AB100*$AC$2,R100+W100+AB100))</f>
        <v>0</v>
      </c>
      <c r="N100" s="488">
        <f t="shared" si="72"/>
        <v>0</v>
      </c>
      <c r="O100" s="567">
        <f t="shared" si="49"/>
        <v>0</v>
      </c>
      <c r="P100" s="152"/>
      <c r="Q100" s="152"/>
      <c r="R100" s="152"/>
      <c r="S100" s="151"/>
      <c r="T100" s="567">
        <f t="shared" si="62"/>
        <v>0</v>
      </c>
      <c r="U100" s="152"/>
      <c r="V100" s="152"/>
      <c r="W100" s="152"/>
      <c r="X100" s="151"/>
      <c r="Y100" s="567">
        <f t="shared" si="63"/>
        <v>0</v>
      </c>
      <c r="Z100" s="152"/>
      <c r="AA100" s="152"/>
      <c r="AB100" s="152"/>
      <c r="AC100" s="151"/>
      <c r="AD100" s="567">
        <f t="shared" si="64"/>
        <v>0</v>
      </c>
      <c r="AE100" s="152"/>
      <c r="AF100" s="152"/>
      <c r="AG100" s="152"/>
      <c r="AH100" s="151"/>
      <c r="AI100" s="567">
        <f t="shared" si="65"/>
        <v>0</v>
      </c>
      <c r="AJ100" s="152"/>
      <c r="AK100" s="152"/>
      <c r="AL100" s="152"/>
      <c r="AM100" s="151"/>
      <c r="AN100" s="567">
        <f t="shared" si="66"/>
        <v>0</v>
      </c>
      <c r="AO100" s="152"/>
      <c r="AP100" s="152"/>
      <c r="AQ100" s="152"/>
      <c r="AR100" s="151"/>
      <c r="AS100" s="567">
        <f t="shared" si="67"/>
        <v>0</v>
      </c>
      <c r="AT100" s="152"/>
      <c r="AU100" s="152"/>
      <c r="AV100" s="152"/>
      <c r="AW100" s="151"/>
      <c r="AX100" s="567">
        <f t="shared" si="68"/>
        <v>0</v>
      </c>
      <c r="AY100" s="152"/>
      <c r="AZ100" s="152"/>
      <c r="BA100" s="152"/>
      <c r="BB100" s="151"/>
      <c r="BC100" s="567">
        <f t="shared" si="69"/>
        <v>0</v>
      </c>
      <c r="BD100" s="152"/>
      <c r="BE100" s="152"/>
      <c r="BF100" s="152"/>
      <c r="BG100" s="149"/>
      <c r="BH100" s="567">
        <f t="shared" si="70"/>
        <v>0</v>
      </c>
      <c r="BI100" s="152"/>
      <c r="BJ100" s="152"/>
      <c r="BK100" s="152"/>
      <c r="BL100" s="149"/>
    </row>
    <row r="101" spans="1:64" ht="15.95" customHeight="1" x14ac:dyDescent="0.2">
      <c r="A101" s="178" t="s">
        <v>310</v>
      </c>
      <c r="B101" s="160" t="s">
        <v>311</v>
      </c>
      <c r="C101" s="146"/>
      <c r="D101" s="147"/>
      <c r="E101" s="148"/>
      <c r="F101" s="148"/>
      <c r="G101" s="149"/>
      <c r="H101" s="150"/>
      <c r="I101" s="483">
        <f t="shared" si="71"/>
        <v>0</v>
      </c>
      <c r="J101" s="484">
        <f>IF(Т_РВО="Перший бакалаврський",IF(Т_ФН="денна",O101*$S$2+T101*$X$2+Y101*$AC$2+AD101*$AH$2+AI101*$AM$2+AN101*$AR$2+AS101*$AW$2+AX101*$BB$2+BC101*$BG$2+BH101*$BL$2,O101+T101+Y101+AD101+AI101+AN101+AS101+AX101+BC101+BH101),IF(Т_ФН="денна",O101*$S$2+T101*$X$2+Y101*$AC$2,O101+T101+Y101))</f>
        <v>0</v>
      </c>
      <c r="K101" s="484">
        <f>IF(Т_РВО="Перший бакалаврський",IF(Т_ФН="денна",P101*$S$2+U101*$X$2+Z101*$AC$2+AE101*$AH$2+AJ101*$AM$2+AO101*$AR$2+AT101*$AW$2+AY101*$BB$2+BD101*$BG$2+BI101*$BL$2,P101+U101+Z101+AE101+AJ101+AO101+AT101+AY101+BD101+BI101),IF(Т_ФН="денна",P101*$S$2+U101*$X$2+Z101*$AC$2,P101+U101+Z101))</f>
        <v>0</v>
      </c>
      <c r="L101" s="484">
        <f>IF(Т_РВО="Перший бакалаврський",IF(Т_ФН="денна",Q101*$S$2+V101*$X$2+AA101*$AC$2+AF101*$AH$2+AK101*$AM$2+AP101*$AR$2+AU101*$AW$2+AZ101*$BB$2+BE101*$BG$2+BJ101*$BL$2,Q101+V101+AA101+AF101+AK101+AP101+AU101+AZ101+BE101+BJ101),IF(Т_ФН="денна",Q101*$S$2+V101*$X$2+AA101*$AC$2,Q101+V101+AA101))</f>
        <v>0</v>
      </c>
      <c r="M101" s="484">
        <f>IF(Т_РВО="Перший бакалаврський",IF(Т_ФН="денна",R101*$S$2+W101*$X$2+AB101*$AC$2+AG101*$AH$2+AL101*$AM$2+AQ101*$AR$2+AV101*$AW$2+BA101*$BB$2+BF101*$BG$2+BK101*$BL$2,R101+W101+AB101+AG101+AL101+AQ101+AV101+BA101+BF101+BK101),IF(Т_ФН="денна",R101*$S$2+W101*$X$2+AB101*$AC$2,R101+W101+AB101))</f>
        <v>0</v>
      </c>
      <c r="N101" s="488">
        <f t="shared" si="72"/>
        <v>0</v>
      </c>
      <c r="O101" s="567">
        <f t="shared" si="49"/>
        <v>0</v>
      </c>
      <c r="P101" s="152"/>
      <c r="Q101" s="152"/>
      <c r="R101" s="152"/>
      <c r="S101" s="151"/>
      <c r="T101" s="567">
        <f t="shared" si="62"/>
        <v>0</v>
      </c>
      <c r="U101" s="152"/>
      <c r="V101" s="152"/>
      <c r="W101" s="152"/>
      <c r="X101" s="151"/>
      <c r="Y101" s="567">
        <f t="shared" si="63"/>
        <v>0</v>
      </c>
      <c r="Z101" s="152"/>
      <c r="AA101" s="152"/>
      <c r="AB101" s="152"/>
      <c r="AC101" s="151"/>
      <c r="AD101" s="567">
        <f t="shared" si="64"/>
        <v>0</v>
      </c>
      <c r="AE101" s="152"/>
      <c r="AF101" s="152"/>
      <c r="AG101" s="152"/>
      <c r="AH101" s="151"/>
      <c r="AI101" s="567">
        <f t="shared" si="65"/>
        <v>0</v>
      </c>
      <c r="AJ101" s="152"/>
      <c r="AK101" s="152"/>
      <c r="AL101" s="152"/>
      <c r="AM101" s="151"/>
      <c r="AN101" s="567">
        <f t="shared" si="66"/>
        <v>0</v>
      </c>
      <c r="AO101" s="152"/>
      <c r="AP101" s="152"/>
      <c r="AQ101" s="152"/>
      <c r="AR101" s="151"/>
      <c r="AS101" s="567">
        <f t="shared" si="67"/>
        <v>0</v>
      </c>
      <c r="AT101" s="152"/>
      <c r="AU101" s="152"/>
      <c r="AV101" s="152"/>
      <c r="AW101" s="151"/>
      <c r="AX101" s="567">
        <f t="shared" si="68"/>
        <v>0</v>
      </c>
      <c r="AY101" s="152"/>
      <c r="AZ101" s="152"/>
      <c r="BA101" s="152"/>
      <c r="BB101" s="151"/>
      <c r="BC101" s="567">
        <f t="shared" si="69"/>
        <v>0</v>
      </c>
      <c r="BD101" s="152"/>
      <c r="BE101" s="152"/>
      <c r="BF101" s="152"/>
      <c r="BG101" s="149"/>
      <c r="BH101" s="567">
        <f t="shared" si="70"/>
        <v>0</v>
      </c>
      <c r="BI101" s="152"/>
      <c r="BJ101" s="152"/>
      <c r="BK101" s="152"/>
      <c r="BL101" s="149"/>
    </row>
    <row r="102" spans="1:64" ht="15.95" customHeight="1" x14ac:dyDescent="0.2">
      <c r="A102" s="178" t="s">
        <v>312</v>
      </c>
      <c r="B102" s="160" t="s">
        <v>313</v>
      </c>
      <c r="C102" s="146"/>
      <c r="D102" s="147"/>
      <c r="E102" s="148"/>
      <c r="F102" s="148"/>
      <c r="G102" s="149"/>
      <c r="H102" s="150"/>
      <c r="I102" s="483">
        <f t="shared" si="71"/>
        <v>0</v>
      </c>
      <c r="J102" s="484">
        <f>IF(Т_РВО="Перший бакалаврський",IF(Т_ФН="денна",O102*$S$2+T102*$X$2+Y102*$AC$2+AD102*$AH$2+AI102*$AM$2+AN102*$AR$2+AS102*$AW$2+AX102*$BB$2+BC102*$BG$2+BH102*$BL$2,O102+T102+Y102+AD102+AI102+AN102+AS102+AX102+BC102+BH102),IF(Т_ФН="денна",O102*$S$2+T102*$X$2+Y102*$AC$2,O102+T102+Y102))</f>
        <v>0</v>
      </c>
      <c r="K102" s="484">
        <f>IF(Т_РВО="Перший бакалаврський",IF(Т_ФН="денна",P102*$S$2+U102*$X$2+Z102*$AC$2+AE102*$AH$2+AJ102*$AM$2+AO102*$AR$2+AT102*$AW$2+AY102*$BB$2+BD102*$BG$2+BI102*$BL$2,P102+U102+Z102+AE102+AJ102+AO102+AT102+AY102+BD102+BI102),IF(Т_ФН="денна",P102*$S$2+U102*$X$2+Z102*$AC$2,P102+U102+Z102))</f>
        <v>0</v>
      </c>
      <c r="L102" s="484">
        <f>IF(Т_РВО="Перший бакалаврський",IF(Т_ФН="денна",Q102*$S$2+V102*$X$2+AA102*$AC$2+AF102*$AH$2+AK102*$AM$2+AP102*$AR$2+AU102*$AW$2+AZ102*$BB$2+BE102*$BG$2+BJ102*$BL$2,Q102+V102+AA102+AF102+AK102+AP102+AU102+AZ102+BE102+BJ102),IF(Т_ФН="денна",Q102*$S$2+V102*$X$2+AA102*$AC$2,Q102+V102+AA102))</f>
        <v>0</v>
      </c>
      <c r="M102" s="484">
        <f>IF(Т_РВО="Перший бакалаврський",IF(Т_ФН="денна",R102*$S$2+W102*$X$2+AB102*$AC$2+AG102*$AH$2+AL102*$AM$2+AQ102*$AR$2+AV102*$AW$2+BA102*$BB$2+BF102*$BG$2+BK102*$BL$2,R102+W102+AB102+AG102+AL102+AQ102+AV102+BA102+BF102+BK102),IF(Т_ФН="денна",R102*$S$2+W102*$X$2+AB102*$AC$2,R102+W102+AB102))</f>
        <v>0</v>
      </c>
      <c r="N102" s="488">
        <f t="shared" si="72"/>
        <v>0</v>
      </c>
      <c r="O102" s="567">
        <f t="shared" si="49"/>
        <v>0</v>
      </c>
      <c r="P102" s="152"/>
      <c r="Q102" s="152"/>
      <c r="R102" s="152"/>
      <c r="S102" s="151"/>
      <c r="T102" s="567">
        <f t="shared" si="62"/>
        <v>0</v>
      </c>
      <c r="U102" s="152"/>
      <c r="V102" s="152"/>
      <c r="W102" s="152"/>
      <c r="X102" s="151"/>
      <c r="Y102" s="567">
        <f t="shared" si="63"/>
        <v>0</v>
      </c>
      <c r="Z102" s="152"/>
      <c r="AA102" s="152"/>
      <c r="AB102" s="152"/>
      <c r="AC102" s="151"/>
      <c r="AD102" s="567">
        <f t="shared" si="64"/>
        <v>0</v>
      </c>
      <c r="AE102" s="152"/>
      <c r="AF102" s="152"/>
      <c r="AG102" s="152"/>
      <c r="AH102" s="151"/>
      <c r="AI102" s="567">
        <f t="shared" si="65"/>
        <v>0</v>
      </c>
      <c r="AJ102" s="152"/>
      <c r="AK102" s="152"/>
      <c r="AL102" s="152"/>
      <c r="AM102" s="151"/>
      <c r="AN102" s="567">
        <f t="shared" si="66"/>
        <v>0</v>
      </c>
      <c r="AO102" s="152"/>
      <c r="AP102" s="152"/>
      <c r="AQ102" s="152"/>
      <c r="AR102" s="151"/>
      <c r="AS102" s="567">
        <f t="shared" si="67"/>
        <v>0</v>
      </c>
      <c r="AT102" s="152"/>
      <c r="AU102" s="152"/>
      <c r="AV102" s="152"/>
      <c r="AW102" s="151"/>
      <c r="AX102" s="567">
        <f t="shared" si="68"/>
        <v>0</v>
      </c>
      <c r="AY102" s="152"/>
      <c r="AZ102" s="152"/>
      <c r="BA102" s="152"/>
      <c r="BB102" s="151"/>
      <c r="BC102" s="567">
        <f t="shared" si="69"/>
        <v>0</v>
      </c>
      <c r="BD102" s="152"/>
      <c r="BE102" s="152"/>
      <c r="BF102" s="152"/>
      <c r="BG102" s="149"/>
      <c r="BH102" s="567">
        <f t="shared" si="70"/>
        <v>0</v>
      </c>
      <c r="BI102" s="152"/>
      <c r="BJ102" s="152"/>
      <c r="BK102" s="152"/>
      <c r="BL102" s="149"/>
    </row>
    <row r="103" spans="1:64" ht="15.95" customHeight="1" x14ac:dyDescent="0.2">
      <c r="A103" s="178" t="s">
        <v>314</v>
      </c>
      <c r="B103" s="160" t="s">
        <v>315</v>
      </c>
      <c r="C103" s="146"/>
      <c r="D103" s="147"/>
      <c r="E103" s="148"/>
      <c r="F103" s="148"/>
      <c r="G103" s="149"/>
      <c r="H103" s="150"/>
      <c r="I103" s="483">
        <f t="shared" si="71"/>
        <v>0</v>
      </c>
      <c r="J103" s="484">
        <f>IF(Т_РВО="Перший бакалаврський",IF(Т_ФН="денна",O103*$S$2+T103*$X$2+Y103*$AC$2+AD103*$AH$2+AI103*$AM$2+AN103*$AR$2+AS103*$AW$2+AX103*$BB$2+BC103*$BG$2+BH103*$BL$2,O103+T103+Y103+AD103+AI103+AN103+AS103+AX103+BC103+BH103),IF(Т_ФН="денна",O103*$S$2+T103*$X$2+Y103*$AC$2,O103+T103+Y103))</f>
        <v>0</v>
      </c>
      <c r="K103" s="484">
        <f>IF(Т_РВО="Перший бакалаврський",IF(Т_ФН="денна",P103*$S$2+U103*$X$2+Z103*$AC$2+AE103*$AH$2+AJ103*$AM$2+AO103*$AR$2+AT103*$AW$2+AY103*$BB$2+BD103*$BG$2+BI103*$BL$2,P103+U103+Z103+AE103+AJ103+AO103+AT103+AY103+BD103+BI103),IF(Т_ФН="денна",P103*$S$2+U103*$X$2+Z103*$AC$2,P103+U103+Z103))</f>
        <v>0</v>
      </c>
      <c r="L103" s="484">
        <f>IF(Т_РВО="Перший бакалаврський",IF(Т_ФН="денна",Q103*$S$2+V103*$X$2+AA103*$AC$2+AF103*$AH$2+AK103*$AM$2+AP103*$AR$2+AU103*$AW$2+AZ103*$BB$2+BE103*$BG$2+BJ103*$BL$2,Q103+V103+AA103+AF103+AK103+AP103+AU103+AZ103+BE103+BJ103),IF(Т_ФН="денна",Q103*$S$2+V103*$X$2+AA103*$AC$2,Q103+V103+AA103))</f>
        <v>0</v>
      </c>
      <c r="M103" s="484">
        <f>IF(Т_РВО="Перший бакалаврський",IF(Т_ФН="денна",R103*$S$2+W103*$X$2+AB103*$AC$2+AG103*$AH$2+AL103*$AM$2+AQ103*$AR$2+AV103*$AW$2+BA103*$BB$2+BF103*$BG$2+BK103*$BL$2,R103+W103+AB103+AG103+AL103+AQ103+AV103+BA103+BF103+BK103),IF(Т_ФН="денна",R103*$S$2+W103*$X$2+AB103*$AC$2,R103+W103+AB103))</f>
        <v>0</v>
      </c>
      <c r="N103" s="488">
        <f t="shared" si="72"/>
        <v>0</v>
      </c>
      <c r="O103" s="567">
        <f t="shared" si="49"/>
        <v>0</v>
      </c>
      <c r="P103" s="152"/>
      <c r="Q103" s="152"/>
      <c r="R103" s="152"/>
      <c r="S103" s="151"/>
      <c r="T103" s="567">
        <f t="shared" si="62"/>
        <v>0</v>
      </c>
      <c r="U103" s="152"/>
      <c r="V103" s="152"/>
      <c r="W103" s="152"/>
      <c r="X103" s="151"/>
      <c r="Y103" s="567">
        <f t="shared" si="63"/>
        <v>0</v>
      </c>
      <c r="Z103" s="152"/>
      <c r="AA103" s="152"/>
      <c r="AB103" s="152"/>
      <c r="AC103" s="151"/>
      <c r="AD103" s="567">
        <f t="shared" si="64"/>
        <v>0</v>
      </c>
      <c r="AE103" s="152"/>
      <c r="AF103" s="152"/>
      <c r="AG103" s="152"/>
      <c r="AH103" s="151"/>
      <c r="AI103" s="567">
        <f t="shared" si="65"/>
        <v>0</v>
      </c>
      <c r="AJ103" s="152"/>
      <c r="AK103" s="152"/>
      <c r="AL103" s="152"/>
      <c r="AM103" s="151"/>
      <c r="AN103" s="567">
        <f t="shared" si="66"/>
        <v>0</v>
      </c>
      <c r="AO103" s="152"/>
      <c r="AP103" s="152"/>
      <c r="AQ103" s="152"/>
      <c r="AR103" s="151"/>
      <c r="AS103" s="567">
        <f t="shared" si="67"/>
        <v>0</v>
      </c>
      <c r="AT103" s="152"/>
      <c r="AU103" s="152"/>
      <c r="AV103" s="152"/>
      <c r="AW103" s="151"/>
      <c r="AX103" s="567">
        <f t="shared" si="68"/>
        <v>0</v>
      </c>
      <c r="AY103" s="152"/>
      <c r="AZ103" s="152"/>
      <c r="BA103" s="152"/>
      <c r="BB103" s="151"/>
      <c r="BC103" s="567">
        <f t="shared" si="69"/>
        <v>0</v>
      </c>
      <c r="BD103" s="152"/>
      <c r="BE103" s="152"/>
      <c r="BF103" s="152"/>
      <c r="BG103" s="149"/>
      <c r="BH103" s="567">
        <f t="shared" si="70"/>
        <v>0</v>
      </c>
      <c r="BI103" s="152"/>
      <c r="BJ103" s="152"/>
      <c r="BK103" s="152"/>
      <c r="BL103" s="149"/>
    </row>
    <row r="104" spans="1:64" ht="15.95" customHeight="1" x14ac:dyDescent="0.2">
      <c r="A104" s="178" t="s">
        <v>316</v>
      </c>
      <c r="B104" s="160" t="s">
        <v>317</v>
      </c>
      <c r="C104" s="146"/>
      <c r="D104" s="147"/>
      <c r="E104" s="148"/>
      <c r="F104" s="148"/>
      <c r="G104" s="149"/>
      <c r="H104" s="150"/>
      <c r="I104" s="483">
        <f t="shared" si="71"/>
        <v>0</v>
      </c>
      <c r="J104" s="484">
        <f>IF(Т_РВО="Перший бакалаврський",IF(Т_ФН="денна",O104*$S$2+T104*$X$2+Y104*$AC$2+AD104*$AH$2+AI104*$AM$2+AN104*$AR$2+AS104*$AW$2+AX104*$BB$2+BC104*$BG$2+BH104*$BL$2,O104+T104+Y104+AD104+AI104+AN104+AS104+AX104+BC104+BH104),IF(Т_ФН="денна",O104*$S$2+T104*$X$2+Y104*$AC$2,O104+T104+Y104))</f>
        <v>0</v>
      </c>
      <c r="K104" s="484">
        <f>IF(Т_РВО="Перший бакалаврський",IF(Т_ФН="денна",P104*$S$2+U104*$X$2+Z104*$AC$2+AE104*$AH$2+AJ104*$AM$2+AO104*$AR$2+AT104*$AW$2+AY104*$BB$2+BD104*$BG$2+BI104*$BL$2,P104+U104+Z104+AE104+AJ104+AO104+AT104+AY104+BD104+BI104),IF(Т_ФН="денна",P104*$S$2+U104*$X$2+Z104*$AC$2,P104+U104+Z104))</f>
        <v>0</v>
      </c>
      <c r="L104" s="484">
        <f>IF(Т_РВО="Перший бакалаврський",IF(Т_ФН="денна",Q104*$S$2+V104*$X$2+AA104*$AC$2+AF104*$AH$2+AK104*$AM$2+AP104*$AR$2+AU104*$AW$2+AZ104*$BB$2+BE104*$BG$2+BJ104*$BL$2,Q104+V104+AA104+AF104+AK104+AP104+AU104+AZ104+BE104+BJ104),IF(Т_ФН="денна",Q104*$S$2+V104*$X$2+AA104*$AC$2,Q104+V104+AA104))</f>
        <v>0</v>
      </c>
      <c r="M104" s="484">
        <f>IF(Т_РВО="Перший бакалаврський",IF(Т_ФН="денна",R104*$S$2+W104*$X$2+AB104*$AC$2+AG104*$AH$2+AL104*$AM$2+AQ104*$AR$2+AV104*$AW$2+BA104*$BB$2+BF104*$BG$2+BK104*$BL$2,R104+W104+AB104+AG104+AL104+AQ104+AV104+BA104+BF104+BK104),IF(Т_ФН="денна",R104*$S$2+W104*$X$2+AB104*$AC$2,R104+W104+AB104))</f>
        <v>0</v>
      </c>
      <c r="N104" s="488">
        <f t="shared" si="72"/>
        <v>0</v>
      </c>
      <c r="O104" s="567">
        <f t="shared" si="49"/>
        <v>0</v>
      </c>
      <c r="P104" s="152"/>
      <c r="Q104" s="152"/>
      <c r="R104" s="152"/>
      <c r="S104" s="151"/>
      <c r="T104" s="567">
        <f t="shared" si="62"/>
        <v>0</v>
      </c>
      <c r="U104" s="152"/>
      <c r="V104" s="152"/>
      <c r="W104" s="152"/>
      <c r="X104" s="151"/>
      <c r="Y104" s="567">
        <f t="shared" si="63"/>
        <v>0</v>
      </c>
      <c r="Z104" s="152"/>
      <c r="AA104" s="152"/>
      <c r="AB104" s="152"/>
      <c r="AC104" s="151"/>
      <c r="AD104" s="567">
        <f t="shared" si="64"/>
        <v>0</v>
      </c>
      <c r="AE104" s="152"/>
      <c r="AF104" s="152"/>
      <c r="AG104" s="152"/>
      <c r="AH104" s="151"/>
      <c r="AI104" s="567">
        <f t="shared" si="65"/>
        <v>0</v>
      </c>
      <c r="AJ104" s="152"/>
      <c r="AK104" s="152"/>
      <c r="AL104" s="152"/>
      <c r="AM104" s="151"/>
      <c r="AN104" s="567">
        <f t="shared" si="66"/>
        <v>0</v>
      </c>
      <c r="AO104" s="152"/>
      <c r="AP104" s="152"/>
      <c r="AQ104" s="152"/>
      <c r="AR104" s="151"/>
      <c r="AS104" s="567">
        <f t="shared" si="67"/>
        <v>0</v>
      </c>
      <c r="AT104" s="152"/>
      <c r="AU104" s="152"/>
      <c r="AV104" s="152"/>
      <c r="AW104" s="151"/>
      <c r="AX104" s="567">
        <f t="shared" si="68"/>
        <v>0</v>
      </c>
      <c r="AY104" s="152"/>
      <c r="AZ104" s="152"/>
      <c r="BA104" s="152"/>
      <c r="BB104" s="151"/>
      <c r="BC104" s="567">
        <f t="shared" si="69"/>
        <v>0</v>
      </c>
      <c r="BD104" s="152"/>
      <c r="BE104" s="152"/>
      <c r="BF104" s="152"/>
      <c r="BG104" s="149"/>
      <c r="BH104" s="567">
        <f t="shared" si="70"/>
        <v>0</v>
      </c>
      <c r="BI104" s="152"/>
      <c r="BJ104" s="152"/>
      <c r="BK104" s="152"/>
      <c r="BL104" s="149"/>
    </row>
    <row r="105" spans="1:64" ht="15.95" customHeight="1" x14ac:dyDescent="0.2">
      <c r="A105" s="178" t="s">
        <v>318</v>
      </c>
      <c r="B105" s="160" t="s">
        <v>319</v>
      </c>
      <c r="C105" s="146"/>
      <c r="D105" s="147"/>
      <c r="E105" s="148"/>
      <c r="F105" s="148"/>
      <c r="G105" s="149"/>
      <c r="H105" s="150"/>
      <c r="I105" s="483">
        <f t="shared" si="71"/>
        <v>0</v>
      </c>
      <c r="J105" s="484">
        <f>IF(Т_РВО="Перший бакалаврський",IF(Т_ФН="денна",O105*$S$2+T105*$X$2+Y105*$AC$2+AD105*$AH$2+AI105*$AM$2+AN105*$AR$2+AS105*$AW$2+AX105*$BB$2+BC105*$BG$2+BH105*$BL$2,O105+T105+Y105+AD105+AI105+AN105+AS105+AX105+BC105+BH105),IF(Т_ФН="денна",O105*$S$2+T105*$X$2+Y105*$AC$2,O105+T105+Y105))</f>
        <v>0</v>
      </c>
      <c r="K105" s="484">
        <f>IF(Т_РВО="Перший бакалаврський",IF(Т_ФН="денна",P105*$S$2+U105*$X$2+Z105*$AC$2+AE105*$AH$2+AJ105*$AM$2+AO105*$AR$2+AT105*$AW$2+AY105*$BB$2+BD105*$BG$2+BI105*$BL$2,P105+U105+Z105+AE105+AJ105+AO105+AT105+AY105+BD105+BI105),IF(Т_ФН="денна",P105*$S$2+U105*$X$2+Z105*$AC$2,P105+U105+Z105))</f>
        <v>0</v>
      </c>
      <c r="L105" s="484">
        <f>IF(Т_РВО="Перший бакалаврський",IF(Т_ФН="денна",Q105*$S$2+V105*$X$2+AA105*$AC$2+AF105*$AH$2+AK105*$AM$2+AP105*$AR$2+AU105*$AW$2+AZ105*$BB$2+BE105*$BG$2+BJ105*$BL$2,Q105+V105+AA105+AF105+AK105+AP105+AU105+AZ105+BE105+BJ105),IF(Т_ФН="денна",Q105*$S$2+V105*$X$2+AA105*$AC$2,Q105+V105+AA105))</f>
        <v>0</v>
      </c>
      <c r="M105" s="484">
        <f>IF(Т_РВО="Перший бакалаврський",IF(Т_ФН="денна",R105*$S$2+W105*$X$2+AB105*$AC$2+AG105*$AH$2+AL105*$AM$2+AQ105*$AR$2+AV105*$AW$2+BA105*$BB$2+BF105*$BG$2+BK105*$BL$2,R105+W105+AB105+AG105+AL105+AQ105+AV105+BA105+BF105+BK105),IF(Т_ФН="денна",R105*$S$2+W105*$X$2+AB105*$AC$2,R105+W105+AB105))</f>
        <v>0</v>
      </c>
      <c r="N105" s="488">
        <f t="shared" si="72"/>
        <v>0</v>
      </c>
      <c r="O105" s="567">
        <f t="shared" si="49"/>
        <v>0</v>
      </c>
      <c r="P105" s="152"/>
      <c r="Q105" s="152"/>
      <c r="R105" s="152"/>
      <c r="S105" s="151"/>
      <c r="T105" s="567">
        <f t="shared" si="62"/>
        <v>0</v>
      </c>
      <c r="U105" s="152"/>
      <c r="V105" s="152"/>
      <c r="W105" s="152"/>
      <c r="X105" s="151"/>
      <c r="Y105" s="567">
        <f t="shared" si="63"/>
        <v>0</v>
      </c>
      <c r="Z105" s="152"/>
      <c r="AA105" s="152"/>
      <c r="AB105" s="152"/>
      <c r="AC105" s="151"/>
      <c r="AD105" s="567">
        <f t="shared" si="64"/>
        <v>0</v>
      </c>
      <c r="AE105" s="152"/>
      <c r="AF105" s="152"/>
      <c r="AG105" s="152"/>
      <c r="AH105" s="151"/>
      <c r="AI105" s="567">
        <f t="shared" si="65"/>
        <v>0</v>
      </c>
      <c r="AJ105" s="152"/>
      <c r="AK105" s="152"/>
      <c r="AL105" s="152"/>
      <c r="AM105" s="151"/>
      <c r="AN105" s="567">
        <f t="shared" si="66"/>
        <v>0</v>
      </c>
      <c r="AO105" s="152"/>
      <c r="AP105" s="152"/>
      <c r="AQ105" s="152"/>
      <c r="AR105" s="151"/>
      <c r="AS105" s="567">
        <f t="shared" si="67"/>
        <v>0</v>
      </c>
      <c r="AT105" s="152"/>
      <c r="AU105" s="152"/>
      <c r="AV105" s="152"/>
      <c r="AW105" s="151"/>
      <c r="AX105" s="567">
        <f t="shared" si="68"/>
        <v>0</v>
      </c>
      <c r="AY105" s="152"/>
      <c r="AZ105" s="152"/>
      <c r="BA105" s="152"/>
      <c r="BB105" s="151"/>
      <c r="BC105" s="567">
        <f t="shared" si="69"/>
        <v>0</v>
      </c>
      <c r="BD105" s="152"/>
      <c r="BE105" s="152"/>
      <c r="BF105" s="152"/>
      <c r="BG105" s="149"/>
      <c r="BH105" s="567">
        <f t="shared" si="70"/>
        <v>0</v>
      </c>
      <c r="BI105" s="152"/>
      <c r="BJ105" s="152"/>
      <c r="BK105" s="152"/>
      <c r="BL105" s="149"/>
    </row>
    <row r="106" spans="1:64" ht="15.95" customHeight="1" x14ac:dyDescent="0.2">
      <c r="A106" s="178" t="s">
        <v>320</v>
      </c>
      <c r="B106" s="160" t="s">
        <v>321</v>
      </c>
      <c r="C106" s="146"/>
      <c r="D106" s="147"/>
      <c r="E106" s="148"/>
      <c r="F106" s="148"/>
      <c r="G106" s="149"/>
      <c r="H106" s="150"/>
      <c r="I106" s="483">
        <f t="shared" si="71"/>
        <v>0</v>
      </c>
      <c r="J106" s="484">
        <f>IF(Т_РВО="Перший бакалаврський",IF(Т_ФН="денна",O106*$S$2+T106*$X$2+Y106*$AC$2+AD106*$AH$2+AI106*$AM$2+AN106*$AR$2+AS106*$AW$2+AX106*$BB$2+BC106*$BG$2+BH106*$BL$2,O106+T106+Y106+AD106+AI106+AN106+AS106+AX106+BC106+BH106),IF(Т_ФН="денна",O106*$S$2+T106*$X$2+Y106*$AC$2,O106+T106+Y106))</f>
        <v>0</v>
      </c>
      <c r="K106" s="484">
        <f>IF(Т_РВО="Перший бакалаврський",IF(Т_ФН="денна",P106*$S$2+U106*$X$2+Z106*$AC$2+AE106*$AH$2+AJ106*$AM$2+AO106*$AR$2+AT106*$AW$2+AY106*$BB$2+BD106*$BG$2+BI106*$BL$2,P106+U106+Z106+AE106+AJ106+AO106+AT106+AY106+BD106+BI106),IF(Т_ФН="денна",P106*$S$2+U106*$X$2+Z106*$AC$2,P106+U106+Z106))</f>
        <v>0</v>
      </c>
      <c r="L106" s="484">
        <f>IF(Т_РВО="Перший бакалаврський",IF(Т_ФН="денна",Q106*$S$2+V106*$X$2+AA106*$AC$2+AF106*$AH$2+AK106*$AM$2+AP106*$AR$2+AU106*$AW$2+AZ106*$BB$2+BE106*$BG$2+BJ106*$BL$2,Q106+V106+AA106+AF106+AK106+AP106+AU106+AZ106+BE106+BJ106),IF(Т_ФН="денна",Q106*$S$2+V106*$X$2+AA106*$AC$2,Q106+V106+AA106))</f>
        <v>0</v>
      </c>
      <c r="M106" s="484">
        <f>IF(Т_РВО="Перший бакалаврський",IF(Т_ФН="денна",R106*$S$2+W106*$X$2+AB106*$AC$2+AG106*$AH$2+AL106*$AM$2+AQ106*$AR$2+AV106*$AW$2+BA106*$BB$2+BF106*$BG$2+BK106*$BL$2,R106+W106+AB106+AG106+AL106+AQ106+AV106+BA106+BF106+BK106),IF(Т_ФН="денна",R106*$S$2+W106*$X$2+AB106*$AC$2,R106+W106+AB106))</f>
        <v>0</v>
      </c>
      <c r="N106" s="488">
        <f t="shared" si="72"/>
        <v>0</v>
      </c>
      <c r="O106" s="567">
        <f t="shared" si="49"/>
        <v>0</v>
      </c>
      <c r="P106" s="152"/>
      <c r="Q106" s="152"/>
      <c r="R106" s="152"/>
      <c r="S106" s="151"/>
      <c r="T106" s="567">
        <f t="shared" si="62"/>
        <v>0</v>
      </c>
      <c r="U106" s="152"/>
      <c r="V106" s="152"/>
      <c r="W106" s="152"/>
      <c r="X106" s="151"/>
      <c r="Y106" s="567">
        <f t="shared" si="63"/>
        <v>0</v>
      </c>
      <c r="Z106" s="152"/>
      <c r="AA106" s="152"/>
      <c r="AB106" s="152"/>
      <c r="AC106" s="151"/>
      <c r="AD106" s="567">
        <f t="shared" si="64"/>
        <v>0</v>
      </c>
      <c r="AE106" s="152"/>
      <c r="AF106" s="152"/>
      <c r="AG106" s="152"/>
      <c r="AH106" s="151"/>
      <c r="AI106" s="567">
        <f t="shared" si="65"/>
        <v>0</v>
      </c>
      <c r="AJ106" s="152"/>
      <c r="AK106" s="152"/>
      <c r="AL106" s="152"/>
      <c r="AM106" s="151"/>
      <c r="AN106" s="567">
        <f t="shared" si="66"/>
        <v>0</v>
      </c>
      <c r="AO106" s="152"/>
      <c r="AP106" s="152"/>
      <c r="AQ106" s="152"/>
      <c r="AR106" s="151"/>
      <c r="AS106" s="567">
        <f t="shared" si="67"/>
        <v>0</v>
      </c>
      <c r="AT106" s="152"/>
      <c r="AU106" s="152"/>
      <c r="AV106" s="152"/>
      <c r="AW106" s="151"/>
      <c r="AX106" s="567">
        <f t="shared" si="68"/>
        <v>0</v>
      </c>
      <c r="AY106" s="152"/>
      <c r="AZ106" s="152"/>
      <c r="BA106" s="152"/>
      <c r="BB106" s="151"/>
      <c r="BC106" s="567">
        <f t="shared" si="69"/>
        <v>0</v>
      </c>
      <c r="BD106" s="152"/>
      <c r="BE106" s="152"/>
      <c r="BF106" s="152"/>
      <c r="BG106" s="149"/>
      <c r="BH106" s="567">
        <f t="shared" si="70"/>
        <v>0</v>
      </c>
      <c r="BI106" s="152"/>
      <c r="BJ106" s="152"/>
      <c r="BK106" s="152"/>
      <c r="BL106" s="149"/>
    </row>
    <row r="107" spans="1:64" ht="15.95" customHeight="1" x14ac:dyDescent="0.2">
      <c r="A107" s="178" t="s">
        <v>322</v>
      </c>
      <c r="B107" s="160" t="s">
        <v>323</v>
      </c>
      <c r="C107" s="146"/>
      <c r="D107" s="147"/>
      <c r="E107" s="148"/>
      <c r="F107" s="148"/>
      <c r="G107" s="149"/>
      <c r="H107" s="150"/>
      <c r="I107" s="483">
        <f t="shared" si="71"/>
        <v>0</v>
      </c>
      <c r="J107" s="484">
        <f>IF(Т_РВО="Перший бакалаврський",IF(Т_ФН="денна",O107*$S$2+T107*$X$2+Y107*$AC$2+AD107*$AH$2+AI107*$AM$2+AN107*$AR$2+AS107*$AW$2+AX107*$BB$2+BC107*$BG$2+BH107*$BL$2,O107+T107+Y107+AD107+AI107+AN107+AS107+AX107+BC107+BH107),IF(Т_ФН="денна",O107*$S$2+T107*$X$2+Y107*$AC$2,O107+T107+Y107))</f>
        <v>0</v>
      </c>
      <c r="K107" s="484">
        <f>IF(Т_РВО="Перший бакалаврський",IF(Т_ФН="денна",P107*$S$2+U107*$X$2+Z107*$AC$2+AE107*$AH$2+AJ107*$AM$2+AO107*$AR$2+AT107*$AW$2+AY107*$BB$2+BD107*$BG$2+BI107*$BL$2,P107+U107+Z107+AE107+AJ107+AO107+AT107+AY107+BD107+BI107),IF(Т_ФН="денна",P107*$S$2+U107*$X$2+Z107*$AC$2,P107+U107+Z107))</f>
        <v>0</v>
      </c>
      <c r="L107" s="484">
        <f>IF(Т_РВО="Перший бакалаврський",IF(Т_ФН="денна",Q107*$S$2+V107*$X$2+AA107*$AC$2+AF107*$AH$2+AK107*$AM$2+AP107*$AR$2+AU107*$AW$2+AZ107*$BB$2+BE107*$BG$2+BJ107*$BL$2,Q107+V107+AA107+AF107+AK107+AP107+AU107+AZ107+BE107+BJ107),IF(Т_ФН="денна",Q107*$S$2+V107*$X$2+AA107*$AC$2,Q107+V107+AA107))</f>
        <v>0</v>
      </c>
      <c r="M107" s="484">
        <f>IF(Т_РВО="Перший бакалаврський",IF(Т_ФН="денна",R107*$S$2+W107*$X$2+AB107*$AC$2+AG107*$AH$2+AL107*$AM$2+AQ107*$AR$2+AV107*$AW$2+BA107*$BB$2+BF107*$BG$2+BK107*$BL$2,R107+W107+AB107+AG107+AL107+AQ107+AV107+BA107+BF107+BK107),IF(Т_ФН="денна",R107*$S$2+W107*$X$2+AB107*$AC$2,R107+W107+AB107))</f>
        <v>0</v>
      </c>
      <c r="N107" s="488">
        <f t="shared" si="72"/>
        <v>0</v>
      </c>
      <c r="O107" s="567">
        <f t="shared" si="49"/>
        <v>0</v>
      </c>
      <c r="P107" s="152"/>
      <c r="Q107" s="152"/>
      <c r="R107" s="152"/>
      <c r="S107" s="151"/>
      <c r="T107" s="567">
        <f t="shared" si="62"/>
        <v>0</v>
      </c>
      <c r="U107" s="152"/>
      <c r="V107" s="152"/>
      <c r="W107" s="152"/>
      <c r="X107" s="151"/>
      <c r="Y107" s="567">
        <f t="shared" si="63"/>
        <v>0</v>
      </c>
      <c r="Z107" s="152"/>
      <c r="AA107" s="152"/>
      <c r="AB107" s="152"/>
      <c r="AC107" s="151"/>
      <c r="AD107" s="567">
        <f t="shared" si="64"/>
        <v>0</v>
      </c>
      <c r="AE107" s="152"/>
      <c r="AF107" s="152"/>
      <c r="AG107" s="152"/>
      <c r="AH107" s="151"/>
      <c r="AI107" s="567">
        <f t="shared" si="65"/>
        <v>0</v>
      </c>
      <c r="AJ107" s="152"/>
      <c r="AK107" s="152"/>
      <c r="AL107" s="152"/>
      <c r="AM107" s="151"/>
      <c r="AN107" s="567">
        <f t="shared" si="66"/>
        <v>0</v>
      </c>
      <c r="AO107" s="152"/>
      <c r="AP107" s="152"/>
      <c r="AQ107" s="152"/>
      <c r="AR107" s="151"/>
      <c r="AS107" s="567">
        <f t="shared" si="67"/>
        <v>0</v>
      </c>
      <c r="AT107" s="152"/>
      <c r="AU107" s="152"/>
      <c r="AV107" s="152"/>
      <c r="AW107" s="151"/>
      <c r="AX107" s="567">
        <f t="shared" si="68"/>
        <v>0</v>
      </c>
      <c r="AY107" s="152"/>
      <c r="AZ107" s="152"/>
      <c r="BA107" s="152"/>
      <c r="BB107" s="151"/>
      <c r="BC107" s="567">
        <f t="shared" si="69"/>
        <v>0</v>
      </c>
      <c r="BD107" s="152"/>
      <c r="BE107" s="152"/>
      <c r="BF107" s="152"/>
      <c r="BG107" s="149"/>
      <c r="BH107" s="567">
        <f t="shared" si="70"/>
        <v>0</v>
      </c>
      <c r="BI107" s="152"/>
      <c r="BJ107" s="152"/>
      <c r="BK107" s="152"/>
      <c r="BL107" s="149"/>
    </row>
    <row r="108" spans="1:64" ht="15.95" customHeight="1" x14ac:dyDescent="0.2">
      <c r="A108" s="178" t="s">
        <v>324</v>
      </c>
      <c r="B108" s="160" t="s">
        <v>325</v>
      </c>
      <c r="C108" s="146"/>
      <c r="D108" s="147"/>
      <c r="E108" s="148"/>
      <c r="F108" s="148"/>
      <c r="G108" s="149"/>
      <c r="H108" s="150"/>
      <c r="I108" s="483">
        <f t="shared" si="71"/>
        <v>0</v>
      </c>
      <c r="J108" s="484">
        <f>IF(Т_РВО="Перший бакалаврський",IF(Т_ФН="денна",O108*$S$2+T108*$X$2+Y108*$AC$2+AD108*$AH$2+AI108*$AM$2+AN108*$AR$2+AS108*$AW$2+AX108*$BB$2+BC108*$BG$2+BH108*$BL$2,O108+T108+Y108+AD108+AI108+AN108+AS108+AX108+BC108+BH108),IF(Т_ФН="денна",O108*$S$2+T108*$X$2+Y108*$AC$2,O108+T108+Y108))</f>
        <v>0</v>
      </c>
      <c r="K108" s="484">
        <f>IF(Т_РВО="Перший бакалаврський",IF(Т_ФН="денна",P108*$S$2+U108*$X$2+Z108*$AC$2+AE108*$AH$2+AJ108*$AM$2+AO108*$AR$2+AT108*$AW$2+AY108*$BB$2+BD108*$BG$2+BI108*$BL$2,P108+U108+Z108+AE108+AJ108+AO108+AT108+AY108+BD108+BI108),IF(Т_ФН="денна",P108*$S$2+U108*$X$2+Z108*$AC$2,P108+U108+Z108))</f>
        <v>0</v>
      </c>
      <c r="L108" s="484">
        <f>IF(Т_РВО="Перший бакалаврський",IF(Т_ФН="денна",Q108*$S$2+V108*$X$2+AA108*$AC$2+AF108*$AH$2+AK108*$AM$2+AP108*$AR$2+AU108*$AW$2+AZ108*$BB$2+BE108*$BG$2+BJ108*$BL$2,Q108+V108+AA108+AF108+AK108+AP108+AU108+AZ108+BE108+BJ108),IF(Т_ФН="денна",Q108*$S$2+V108*$X$2+AA108*$AC$2,Q108+V108+AA108))</f>
        <v>0</v>
      </c>
      <c r="M108" s="484">
        <f>IF(Т_РВО="Перший бакалаврський",IF(Т_ФН="денна",R108*$S$2+W108*$X$2+AB108*$AC$2+AG108*$AH$2+AL108*$AM$2+AQ108*$AR$2+AV108*$AW$2+BA108*$BB$2+BF108*$BG$2+BK108*$BL$2,R108+W108+AB108+AG108+AL108+AQ108+AV108+BA108+BF108+BK108),IF(Т_ФН="денна",R108*$S$2+W108*$X$2+AB108*$AC$2,R108+W108+AB108))</f>
        <v>0</v>
      </c>
      <c r="N108" s="488">
        <f t="shared" si="72"/>
        <v>0</v>
      </c>
      <c r="O108" s="567">
        <f t="shared" si="49"/>
        <v>0</v>
      </c>
      <c r="P108" s="152"/>
      <c r="Q108" s="152"/>
      <c r="R108" s="152"/>
      <c r="S108" s="151"/>
      <c r="T108" s="567">
        <f t="shared" si="62"/>
        <v>0</v>
      </c>
      <c r="U108" s="152"/>
      <c r="V108" s="152"/>
      <c r="W108" s="152"/>
      <c r="X108" s="151"/>
      <c r="Y108" s="567">
        <f t="shared" si="63"/>
        <v>0</v>
      </c>
      <c r="Z108" s="152"/>
      <c r="AA108" s="152"/>
      <c r="AB108" s="152"/>
      <c r="AC108" s="151"/>
      <c r="AD108" s="567">
        <f t="shared" si="64"/>
        <v>0</v>
      </c>
      <c r="AE108" s="152"/>
      <c r="AF108" s="152"/>
      <c r="AG108" s="152"/>
      <c r="AH108" s="151"/>
      <c r="AI108" s="567">
        <f t="shared" si="65"/>
        <v>0</v>
      </c>
      <c r="AJ108" s="152"/>
      <c r="AK108" s="152"/>
      <c r="AL108" s="152"/>
      <c r="AM108" s="151"/>
      <c r="AN108" s="567">
        <f t="shared" si="66"/>
        <v>0</v>
      </c>
      <c r="AO108" s="152"/>
      <c r="AP108" s="152"/>
      <c r="AQ108" s="152"/>
      <c r="AR108" s="151"/>
      <c r="AS108" s="567">
        <f t="shared" si="67"/>
        <v>0</v>
      </c>
      <c r="AT108" s="152"/>
      <c r="AU108" s="152"/>
      <c r="AV108" s="152"/>
      <c r="AW108" s="151"/>
      <c r="AX108" s="567">
        <f t="shared" si="68"/>
        <v>0</v>
      </c>
      <c r="AY108" s="152"/>
      <c r="AZ108" s="152"/>
      <c r="BA108" s="152"/>
      <c r="BB108" s="151"/>
      <c r="BC108" s="567">
        <f t="shared" si="69"/>
        <v>0</v>
      </c>
      <c r="BD108" s="152"/>
      <c r="BE108" s="152"/>
      <c r="BF108" s="152"/>
      <c r="BG108" s="149"/>
      <c r="BH108" s="567">
        <f t="shared" si="70"/>
        <v>0</v>
      </c>
      <c r="BI108" s="152"/>
      <c r="BJ108" s="152"/>
      <c r="BK108" s="152"/>
      <c r="BL108" s="149"/>
    </row>
    <row r="109" spans="1:64" ht="15.95" customHeight="1" x14ac:dyDescent="0.2">
      <c r="A109" s="178" t="s">
        <v>326</v>
      </c>
      <c r="B109" s="160" t="s">
        <v>327</v>
      </c>
      <c r="C109" s="146"/>
      <c r="D109" s="147"/>
      <c r="E109" s="148"/>
      <c r="F109" s="148"/>
      <c r="G109" s="149"/>
      <c r="H109" s="150"/>
      <c r="I109" s="483">
        <f t="shared" si="71"/>
        <v>0</v>
      </c>
      <c r="J109" s="484">
        <f>IF(Т_РВО="Перший бакалаврський",IF(Т_ФН="денна",O109*$S$2+T109*$X$2+Y109*$AC$2+AD109*$AH$2+AI109*$AM$2+AN109*$AR$2+AS109*$AW$2+AX109*$BB$2+BC109*$BG$2+BH109*$BL$2,O109+T109+Y109+AD109+AI109+AN109+AS109+AX109+BC109+BH109),IF(Т_ФН="денна",O109*$S$2+T109*$X$2+Y109*$AC$2,O109+T109+Y109))</f>
        <v>0</v>
      </c>
      <c r="K109" s="484">
        <f>IF(Т_РВО="Перший бакалаврський",IF(Т_ФН="денна",P109*$S$2+U109*$X$2+Z109*$AC$2+AE109*$AH$2+AJ109*$AM$2+AO109*$AR$2+AT109*$AW$2+AY109*$BB$2+BD109*$BG$2+BI109*$BL$2,P109+U109+Z109+AE109+AJ109+AO109+AT109+AY109+BD109+BI109),IF(Т_ФН="денна",P109*$S$2+U109*$X$2+Z109*$AC$2,P109+U109+Z109))</f>
        <v>0</v>
      </c>
      <c r="L109" s="484">
        <f>IF(Т_РВО="Перший бакалаврський",IF(Т_ФН="денна",Q109*$S$2+V109*$X$2+AA109*$AC$2+AF109*$AH$2+AK109*$AM$2+AP109*$AR$2+AU109*$AW$2+AZ109*$BB$2+BE109*$BG$2+BJ109*$BL$2,Q109+V109+AA109+AF109+AK109+AP109+AU109+AZ109+BE109+BJ109),IF(Т_ФН="денна",Q109*$S$2+V109*$X$2+AA109*$AC$2,Q109+V109+AA109))</f>
        <v>0</v>
      </c>
      <c r="M109" s="484">
        <f>IF(Т_РВО="Перший бакалаврський",IF(Т_ФН="денна",R109*$S$2+W109*$X$2+AB109*$AC$2+AG109*$AH$2+AL109*$AM$2+AQ109*$AR$2+AV109*$AW$2+BA109*$BB$2+BF109*$BG$2+BK109*$BL$2,R109+W109+AB109+AG109+AL109+AQ109+AV109+BA109+BF109+BK109),IF(Т_ФН="денна",R109*$S$2+W109*$X$2+AB109*$AC$2,R109+W109+AB109))</f>
        <v>0</v>
      </c>
      <c r="N109" s="488">
        <f t="shared" si="72"/>
        <v>0</v>
      </c>
      <c r="O109" s="567">
        <f t="shared" si="49"/>
        <v>0</v>
      </c>
      <c r="P109" s="152"/>
      <c r="Q109" s="152"/>
      <c r="R109" s="152"/>
      <c r="S109" s="151"/>
      <c r="T109" s="567">
        <f t="shared" si="62"/>
        <v>0</v>
      </c>
      <c r="U109" s="152"/>
      <c r="V109" s="152"/>
      <c r="W109" s="152"/>
      <c r="X109" s="151"/>
      <c r="Y109" s="567">
        <f t="shared" si="63"/>
        <v>0</v>
      </c>
      <c r="Z109" s="152"/>
      <c r="AA109" s="152"/>
      <c r="AB109" s="152"/>
      <c r="AC109" s="151"/>
      <c r="AD109" s="567">
        <f t="shared" si="64"/>
        <v>0</v>
      </c>
      <c r="AE109" s="152"/>
      <c r="AF109" s="152"/>
      <c r="AG109" s="152"/>
      <c r="AH109" s="151"/>
      <c r="AI109" s="567">
        <f t="shared" si="65"/>
        <v>0</v>
      </c>
      <c r="AJ109" s="152"/>
      <c r="AK109" s="152"/>
      <c r="AL109" s="152"/>
      <c r="AM109" s="151"/>
      <c r="AN109" s="567">
        <f t="shared" si="66"/>
        <v>0</v>
      </c>
      <c r="AO109" s="152"/>
      <c r="AP109" s="152"/>
      <c r="AQ109" s="152"/>
      <c r="AR109" s="151"/>
      <c r="AS109" s="567">
        <f t="shared" si="67"/>
        <v>0</v>
      </c>
      <c r="AT109" s="152"/>
      <c r="AU109" s="152"/>
      <c r="AV109" s="152"/>
      <c r="AW109" s="151"/>
      <c r="AX109" s="567">
        <f t="shared" si="68"/>
        <v>0</v>
      </c>
      <c r="AY109" s="152"/>
      <c r="AZ109" s="152"/>
      <c r="BA109" s="152"/>
      <c r="BB109" s="151"/>
      <c r="BC109" s="567">
        <f t="shared" si="69"/>
        <v>0</v>
      </c>
      <c r="BD109" s="152"/>
      <c r="BE109" s="152"/>
      <c r="BF109" s="152"/>
      <c r="BG109" s="149"/>
      <c r="BH109" s="567">
        <f t="shared" si="70"/>
        <v>0</v>
      </c>
      <c r="BI109" s="152"/>
      <c r="BJ109" s="152"/>
      <c r="BK109" s="152"/>
      <c r="BL109" s="149"/>
    </row>
    <row r="110" spans="1:64" ht="15.95" customHeight="1" x14ac:dyDescent="0.2">
      <c r="A110" s="178" t="s">
        <v>328</v>
      </c>
      <c r="B110" s="160" t="s">
        <v>329</v>
      </c>
      <c r="C110" s="146"/>
      <c r="D110" s="147"/>
      <c r="E110" s="148"/>
      <c r="F110" s="148"/>
      <c r="G110" s="149"/>
      <c r="H110" s="150"/>
      <c r="I110" s="483">
        <f t="shared" si="71"/>
        <v>0</v>
      </c>
      <c r="J110" s="484">
        <f>IF(Т_РВО="Перший бакалаврський",IF(Т_ФН="денна",O110*$S$2+T110*$X$2+Y110*$AC$2+AD110*$AH$2+AI110*$AM$2+AN110*$AR$2+AS110*$AW$2+AX110*$BB$2+BC110*$BG$2+BH110*$BL$2,O110+T110+Y110+AD110+AI110+AN110+AS110+AX110+BC110+BH110),IF(Т_ФН="денна",O110*$S$2+T110*$X$2+Y110*$AC$2,O110+T110+Y110))</f>
        <v>0</v>
      </c>
      <c r="K110" s="484">
        <f>IF(Т_РВО="Перший бакалаврський",IF(Т_ФН="денна",P110*$S$2+U110*$X$2+Z110*$AC$2+AE110*$AH$2+AJ110*$AM$2+AO110*$AR$2+AT110*$AW$2+AY110*$BB$2+BD110*$BG$2+BI110*$BL$2,P110+U110+Z110+AE110+AJ110+AO110+AT110+AY110+BD110+BI110),IF(Т_ФН="денна",P110*$S$2+U110*$X$2+Z110*$AC$2,P110+U110+Z110))</f>
        <v>0</v>
      </c>
      <c r="L110" s="484">
        <f>IF(Т_РВО="Перший бакалаврський",IF(Т_ФН="денна",Q110*$S$2+V110*$X$2+AA110*$AC$2+AF110*$AH$2+AK110*$AM$2+AP110*$AR$2+AU110*$AW$2+AZ110*$BB$2+BE110*$BG$2+BJ110*$BL$2,Q110+V110+AA110+AF110+AK110+AP110+AU110+AZ110+BE110+BJ110),IF(Т_ФН="денна",Q110*$S$2+V110*$X$2+AA110*$AC$2,Q110+V110+AA110))</f>
        <v>0</v>
      </c>
      <c r="M110" s="484">
        <f>IF(Т_РВО="Перший бакалаврський",IF(Т_ФН="денна",R110*$S$2+W110*$X$2+AB110*$AC$2+AG110*$AH$2+AL110*$AM$2+AQ110*$AR$2+AV110*$AW$2+BA110*$BB$2+BF110*$BG$2+BK110*$BL$2,R110+W110+AB110+AG110+AL110+AQ110+AV110+BA110+BF110+BK110),IF(Т_ФН="денна",R110*$S$2+W110*$X$2+AB110*$AC$2,R110+W110+AB110))</f>
        <v>0</v>
      </c>
      <c r="N110" s="488">
        <f t="shared" si="72"/>
        <v>0</v>
      </c>
      <c r="O110" s="567">
        <f t="shared" si="49"/>
        <v>0</v>
      </c>
      <c r="P110" s="152"/>
      <c r="Q110" s="152"/>
      <c r="R110" s="152"/>
      <c r="S110" s="151"/>
      <c r="T110" s="567">
        <f t="shared" si="62"/>
        <v>0</v>
      </c>
      <c r="U110" s="152"/>
      <c r="V110" s="152"/>
      <c r="W110" s="152"/>
      <c r="X110" s="151"/>
      <c r="Y110" s="567">
        <f t="shared" si="63"/>
        <v>0</v>
      </c>
      <c r="Z110" s="152"/>
      <c r="AA110" s="152"/>
      <c r="AB110" s="152"/>
      <c r="AC110" s="151"/>
      <c r="AD110" s="567">
        <f t="shared" si="64"/>
        <v>0</v>
      </c>
      <c r="AE110" s="152"/>
      <c r="AF110" s="152"/>
      <c r="AG110" s="152"/>
      <c r="AH110" s="151"/>
      <c r="AI110" s="567">
        <f t="shared" si="65"/>
        <v>0</v>
      </c>
      <c r="AJ110" s="152"/>
      <c r="AK110" s="152"/>
      <c r="AL110" s="152"/>
      <c r="AM110" s="151"/>
      <c r="AN110" s="567">
        <f t="shared" si="66"/>
        <v>0</v>
      </c>
      <c r="AO110" s="152"/>
      <c r="AP110" s="152"/>
      <c r="AQ110" s="152"/>
      <c r="AR110" s="151"/>
      <c r="AS110" s="567">
        <f t="shared" si="67"/>
        <v>0</v>
      </c>
      <c r="AT110" s="152"/>
      <c r="AU110" s="152"/>
      <c r="AV110" s="152"/>
      <c r="AW110" s="151"/>
      <c r="AX110" s="567">
        <f t="shared" si="68"/>
        <v>0</v>
      </c>
      <c r="AY110" s="152"/>
      <c r="AZ110" s="152"/>
      <c r="BA110" s="152"/>
      <c r="BB110" s="151"/>
      <c r="BC110" s="567">
        <f t="shared" si="69"/>
        <v>0</v>
      </c>
      <c r="BD110" s="152"/>
      <c r="BE110" s="152"/>
      <c r="BF110" s="152"/>
      <c r="BG110" s="149"/>
      <c r="BH110" s="567">
        <f t="shared" si="70"/>
        <v>0</v>
      </c>
      <c r="BI110" s="152"/>
      <c r="BJ110" s="152"/>
      <c r="BK110" s="152"/>
      <c r="BL110" s="149"/>
    </row>
    <row r="111" spans="1:64" ht="15.95" customHeight="1" x14ac:dyDescent="0.2">
      <c r="A111" s="178" t="s">
        <v>330</v>
      </c>
      <c r="B111" s="160" t="s">
        <v>331</v>
      </c>
      <c r="C111" s="146"/>
      <c r="D111" s="147"/>
      <c r="E111" s="148"/>
      <c r="F111" s="148"/>
      <c r="G111" s="149"/>
      <c r="H111" s="150"/>
      <c r="I111" s="483">
        <f t="shared" si="71"/>
        <v>0</v>
      </c>
      <c r="J111" s="484">
        <f>IF(Т_РВО="Перший бакалаврський",IF(Т_ФН="денна",O111*$S$2+T111*$X$2+Y111*$AC$2+AD111*$AH$2+AI111*$AM$2+AN111*$AR$2+AS111*$AW$2+AX111*$BB$2+BC111*$BG$2+BH111*$BL$2,O111+T111+Y111+AD111+AI111+AN111+AS111+AX111+BC111+BH111),IF(Т_ФН="денна",O111*$S$2+T111*$X$2+Y111*$AC$2,O111+T111+Y111))</f>
        <v>0</v>
      </c>
      <c r="K111" s="484">
        <f>IF(Т_РВО="Перший бакалаврський",IF(Т_ФН="денна",P111*$S$2+U111*$X$2+Z111*$AC$2+AE111*$AH$2+AJ111*$AM$2+AO111*$AR$2+AT111*$AW$2+AY111*$BB$2+BD111*$BG$2+BI111*$BL$2,P111+U111+Z111+AE111+AJ111+AO111+AT111+AY111+BD111+BI111),IF(Т_ФН="денна",P111*$S$2+U111*$X$2+Z111*$AC$2,P111+U111+Z111))</f>
        <v>0</v>
      </c>
      <c r="L111" s="484">
        <f>IF(Т_РВО="Перший бакалаврський",IF(Т_ФН="денна",Q111*$S$2+V111*$X$2+AA111*$AC$2+AF111*$AH$2+AK111*$AM$2+AP111*$AR$2+AU111*$AW$2+AZ111*$BB$2+BE111*$BG$2+BJ111*$BL$2,Q111+V111+AA111+AF111+AK111+AP111+AU111+AZ111+BE111+BJ111),IF(Т_ФН="денна",Q111*$S$2+V111*$X$2+AA111*$AC$2,Q111+V111+AA111))</f>
        <v>0</v>
      </c>
      <c r="M111" s="484">
        <f>IF(Т_РВО="Перший бакалаврський",IF(Т_ФН="денна",R111*$S$2+W111*$X$2+AB111*$AC$2+AG111*$AH$2+AL111*$AM$2+AQ111*$AR$2+AV111*$AW$2+BA111*$BB$2+BF111*$BG$2+BK111*$BL$2,R111+W111+AB111+AG111+AL111+AQ111+AV111+BA111+BF111+BK111),IF(Т_ФН="денна",R111*$S$2+W111*$X$2+AB111*$AC$2,R111+W111+AB111))</f>
        <v>0</v>
      </c>
      <c r="N111" s="488">
        <f t="shared" si="72"/>
        <v>0</v>
      </c>
      <c r="O111" s="567">
        <f t="shared" si="49"/>
        <v>0</v>
      </c>
      <c r="P111" s="152"/>
      <c r="Q111" s="152"/>
      <c r="R111" s="152"/>
      <c r="S111" s="151"/>
      <c r="T111" s="567">
        <f t="shared" si="62"/>
        <v>0</v>
      </c>
      <c r="U111" s="152"/>
      <c r="V111" s="152"/>
      <c r="W111" s="152"/>
      <c r="X111" s="151"/>
      <c r="Y111" s="567">
        <f t="shared" si="63"/>
        <v>0</v>
      </c>
      <c r="Z111" s="152"/>
      <c r="AA111" s="152"/>
      <c r="AB111" s="152"/>
      <c r="AC111" s="151"/>
      <c r="AD111" s="567">
        <f t="shared" si="64"/>
        <v>0</v>
      </c>
      <c r="AE111" s="152"/>
      <c r="AF111" s="152"/>
      <c r="AG111" s="152"/>
      <c r="AH111" s="151"/>
      <c r="AI111" s="567">
        <f t="shared" si="65"/>
        <v>0</v>
      </c>
      <c r="AJ111" s="152"/>
      <c r="AK111" s="152"/>
      <c r="AL111" s="152"/>
      <c r="AM111" s="151"/>
      <c r="AN111" s="567">
        <f t="shared" si="66"/>
        <v>0</v>
      </c>
      <c r="AO111" s="152"/>
      <c r="AP111" s="152"/>
      <c r="AQ111" s="152"/>
      <c r="AR111" s="151"/>
      <c r="AS111" s="567">
        <f t="shared" si="67"/>
        <v>0</v>
      </c>
      <c r="AT111" s="152"/>
      <c r="AU111" s="152"/>
      <c r="AV111" s="152"/>
      <c r="AW111" s="151"/>
      <c r="AX111" s="567">
        <f t="shared" si="68"/>
        <v>0</v>
      </c>
      <c r="AY111" s="152"/>
      <c r="AZ111" s="152"/>
      <c r="BA111" s="152"/>
      <c r="BB111" s="151"/>
      <c r="BC111" s="567">
        <f t="shared" si="69"/>
        <v>0</v>
      </c>
      <c r="BD111" s="152"/>
      <c r="BE111" s="152"/>
      <c r="BF111" s="152"/>
      <c r="BG111" s="149"/>
      <c r="BH111" s="567">
        <f t="shared" si="70"/>
        <v>0</v>
      </c>
      <c r="BI111" s="152"/>
      <c r="BJ111" s="152"/>
      <c r="BK111" s="152"/>
      <c r="BL111" s="149"/>
    </row>
    <row r="112" spans="1:64" ht="15.95" customHeight="1" x14ac:dyDescent="0.2">
      <c r="A112" s="178" t="s">
        <v>332</v>
      </c>
      <c r="B112" s="160" t="s">
        <v>333</v>
      </c>
      <c r="C112" s="146"/>
      <c r="D112" s="147"/>
      <c r="E112" s="148"/>
      <c r="F112" s="148"/>
      <c r="G112" s="149"/>
      <c r="H112" s="150"/>
      <c r="I112" s="483">
        <f t="shared" si="71"/>
        <v>0</v>
      </c>
      <c r="J112" s="484">
        <f>IF(Т_РВО="Перший бакалаврський",IF(Т_ФН="денна",O112*$S$2+T112*$X$2+Y112*$AC$2+AD112*$AH$2+AI112*$AM$2+AN112*$AR$2+AS112*$AW$2+AX112*$BB$2+BC112*$BG$2+BH112*$BL$2,O112+T112+Y112+AD112+AI112+AN112+AS112+AX112+BC112+BH112),IF(Т_ФН="денна",O112*$S$2+T112*$X$2+Y112*$AC$2,O112+T112+Y112))</f>
        <v>0</v>
      </c>
      <c r="K112" s="484">
        <f>IF(Т_РВО="Перший бакалаврський",IF(Т_ФН="денна",P112*$S$2+U112*$X$2+Z112*$AC$2+AE112*$AH$2+AJ112*$AM$2+AO112*$AR$2+AT112*$AW$2+AY112*$BB$2+BD112*$BG$2+BI112*$BL$2,P112+U112+Z112+AE112+AJ112+AO112+AT112+AY112+BD112+BI112),IF(Т_ФН="денна",P112*$S$2+U112*$X$2+Z112*$AC$2,P112+U112+Z112))</f>
        <v>0</v>
      </c>
      <c r="L112" s="484">
        <f>IF(Т_РВО="Перший бакалаврський",IF(Т_ФН="денна",Q112*$S$2+V112*$X$2+AA112*$AC$2+AF112*$AH$2+AK112*$AM$2+AP112*$AR$2+AU112*$AW$2+AZ112*$BB$2+BE112*$BG$2+BJ112*$BL$2,Q112+V112+AA112+AF112+AK112+AP112+AU112+AZ112+BE112+BJ112),IF(Т_ФН="денна",Q112*$S$2+V112*$X$2+AA112*$AC$2,Q112+V112+AA112))</f>
        <v>0</v>
      </c>
      <c r="M112" s="484">
        <f>IF(Т_РВО="Перший бакалаврський",IF(Т_ФН="денна",R112*$S$2+W112*$X$2+AB112*$AC$2+AG112*$AH$2+AL112*$AM$2+AQ112*$AR$2+AV112*$AW$2+BA112*$BB$2+BF112*$BG$2+BK112*$BL$2,R112+W112+AB112+AG112+AL112+AQ112+AV112+BA112+BF112+BK112),IF(Т_ФН="денна",R112*$S$2+W112*$X$2+AB112*$AC$2,R112+W112+AB112))</f>
        <v>0</v>
      </c>
      <c r="N112" s="488">
        <f t="shared" si="72"/>
        <v>0</v>
      </c>
      <c r="O112" s="567">
        <f t="shared" si="49"/>
        <v>0</v>
      </c>
      <c r="P112" s="152"/>
      <c r="Q112" s="152"/>
      <c r="R112" s="152"/>
      <c r="S112" s="151"/>
      <c r="T112" s="567">
        <f t="shared" si="62"/>
        <v>0</v>
      </c>
      <c r="U112" s="152"/>
      <c r="V112" s="152"/>
      <c r="W112" s="152"/>
      <c r="X112" s="151"/>
      <c r="Y112" s="567">
        <f t="shared" si="63"/>
        <v>0</v>
      </c>
      <c r="Z112" s="152"/>
      <c r="AA112" s="152"/>
      <c r="AB112" s="152"/>
      <c r="AC112" s="151"/>
      <c r="AD112" s="567">
        <f t="shared" si="64"/>
        <v>0</v>
      </c>
      <c r="AE112" s="152"/>
      <c r="AF112" s="152"/>
      <c r="AG112" s="152"/>
      <c r="AH112" s="151"/>
      <c r="AI112" s="567">
        <f t="shared" si="65"/>
        <v>0</v>
      </c>
      <c r="AJ112" s="152"/>
      <c r="AK112" s="152"/>
      <c r="AL112" s="152"/>
      <c r="AM112" s="151"/>
      <c r="AN112" s="567">
        <f t="shared" si="66"/>
        <v>0</v>
      </c>
      <c r="AO112" s="152"/>
      <c r="AP112" s="152"/>
      <c r="AQ112" s="152"/>
      <c r="AR112" s="151"/>
      <c r="AS112" s="567">
        <f t="shared" si="67"/>
        <v>0</v>
      </c>
      <c r="AT112" s="152"/>
      <c r="AU112" s="152"/>
      <c r="AV112" s="152"/>
      <c r="AW112" s="151"/>
      <c r="AX112" s="567">
        <f t="shared" si="68"/>
        <v>0</v>
      </c>
      <c r="AY112" s="152"/>
      <c r="AZ112" s="152"/>
      <c r="BA112" s="152"/>
      <c r="BB112" s="151"/>
      <c r="BC112" s="567">
        <f t="shared" si="69"/>
        <v>0</v>
      </c>
      <c r="BD112" s="152"/>
      <c r="BE112" s="152"/>
      <c r="BF112" s="152"/>
      <c r="BG112" s="149"/>
      <c r="BH112" s="567">
        <f t="shared" si="70"/>
        <v>0</v>
      </c>
      <c r="BI112" s="152"/>
      <c r="BJ112" s="152"/>
      <c r="BK112" s="152"/>
      <c r="BL112" s="149"/>
    </row>
    <row r="113" spans="1:83" ht="15.95" customHeight="1" x14ac:dyDescent="0.2">
      <c r="A113" s="178" t="s">
        <v>334</v>
      </c>
      <c r="B113" s="160" t="s">
        <v>335</v>
      </c>
      <c r="C113" s="146"/>
      <c r="D113" s="147"/>
      <c r="E113" s="148"/>
      <c r="F113" s="148"/>
      <c r="G113" s="149"/>
      <c r="H113" s="150"/>
      <c r="I113" s="483">
        <f t="shared" si="71"/>
        <v>0</v>
      </c>
      <c r="J113" s="484">
        <f>IF(Т_РВО="Перший бакалаврський",IF(Т_ФН="денна",O113*$S$2+T113*$X$2+Y113*$AC$2+AD113*$AH$2+AI113*$AM$2+AN113*$AR$2+AS113*$AW$2+AX113*$BB$2+BC113*$BG$2+BH113*$BL$2,O113+T113+Y113+AD113+AI113+AN113+AS113+AX113+BC113+BH113),IF(Т_ФН="денна",O113*$S$2+T113*$X$2+Y113*$AC$2,O113+T113+Y113))</f>
        <v>0</v>
      </c>
      <c r="K113" s="484">
        <f>IF(Т_РВО="Перший бакалаврський",IF(Т_ФН="денна",P113*$S$2+U113*$X$2+Z113*$AC$2+AE113*$AH$2+AJ113*$AM$2+AO113*$AR$2+AT113*$AW$2+AY113*$BB$2+BD113*$BG$2+BI113*$BL$2,P113+U113+Z113+AE113+AJ113+AO113+AT113+AY113+BD113+BI113),IF(Т_ФН="денна",P113*$S$2+U113*$X$2+Z113*$AC$2,P113+U113+Z113))</f>
        <v>0</v>
      </c>
      <c r="L113" s="484">
        <f>IF(Т_РВО="Перший бакалаврський",IF(Т_ФН="денна",Q113*$S$2+V113*$X$2+AA113*$AC$2+AF113*$AH$2+AK113*$AM$2+AP113*$AR$2+AU113*$AW$2+AZ113*$BB$2+BE113*$BG$2+BJ113*$BL$2,Q113+V113+AA113+AF113+AK113+AP113+AU113+AZ113+BE113+BJ113),IF(Т_ФН="денна",Q113*$S$2+V113*$X$2+AA113*$AC$2,Q113+V113+AA113))</f>
        <v>0</v>
      </c>
      <c r="M113" s="484">
        <f>IF(Т_РВО="Перший бакалаврський",IF(Т_ФН="денна",R113*$S$2+W113*$X$2+AB113*$AC$2+AG113*$AH$2+AL113*$AM$2+AQ113*$AR$2+AV113*$AW$2+BA113*$BB$2+BF113*$BG$2+BK113*$BL$2,R113+W113+AB113+AG113+AL113+AQ113+AV113+BA113+BF113+BK113),IF(Т_ФН="денна",R113*$S$2+W113*$X$2+AB113*$AC$2,R113+W113+AB113))</f>
        <v>0</v>
      </c>
      <c r="N113" s="488">
        <f t="shared" si="72"/>
        <v>0</v>
      </c>
      <c r="O113" s="567">
        <f t="shared" si="49"/>
        <v>0</v>
      </c>
      <c r="P113" s="152"/>
      <c r="Q113" s="152"/>
      <c r="R113" s="152"/>
      <c r="S113" s="151"/>
      <c r="T113" s="567">
        <f t="shared" si="62"/>
        <v>0</v>
      </c>
      <c r="U113" s="152"/>
      <c r="V113" s="152"/>
      <c r="W113" s="152"/>
      <c r="X113" s="151"/>
      <c r="Y113" s="567">
        <f t="shared" si="63"/>
        <v>0</v>
      </c>
      <c r="Z113" s="152"/>
      <c r="AA113" s="152"/>
      <c r="AB113" s="152"/>
      <c r="AC113" s="151"/>
      <c r="AD113" s="567">
        <f t="shared" si="64"/>
        <v>0</v>
      </c>
      <c r="AE113" s="152"/>
      <c r="AF113" s="152"/>
      <c r="AG113" s="152"/>
      <c r="AH113" s="151"/>
      <c r="AI113" s="567">
        <f t="shared" si="65"/>
        <v>0</v>
      </c>
      <c r="AJ113" s="152"/>
      <c r="AK113" s="152"/>
      <c r="AL113" s="152"/>
      <c r="AM113" s="151"/>
      <c r="AN113" s="567">
        <f t="shared" si="66"/>
        <v>0</v>
      </c>
      <c r="AO113" s="152"/>
      <c r="AP113" s="152"/>
      <c r="AQ113" s="152"/>
      <c r="AR113" s="151"/>
      <c r="AS113" s="567">
        <f t="shared" si="67"/>
        <v>0</v>
      </c>
      <c r="AT113" s="152"/>
      <c r="AU113" s="152"/>
      <c r="AV113" s="152"/>
      <c r="AW113" s="151"/>
      <c r="AX113" s="567">
        <f t="shared" si="68"/>
        <v>0</v>
      </c>
      <c r="AY113" s="152"/>
      <c r="AZ113" s="152"/>
      <c r="BA113" s="152"/>
      <c r="BB113" s="151"/>
      <c r="BC113" s="567">
        <f t="shared" si="69"/>
        <v>0</v>
      </c>
      <c r="BD113" s="152"/>
      <c r="BE113" s="152"/>
      <c r="BF113" s="152"/>
      <c r="BG113" s="149"/>
      <c r="BH113" s="567">
        <f t="shared" si="70"/>
        <v>0</v>
      </c>
      <c r="BI113" s="152"/>
      <c r="BJ113" s="152"/>
      <c r="BK113" s="152"/>
      <c r="BL113" s="149"/>
    </row>
    <row r="114" spans="1:83" ht="15.95" customHeight="1" x14ac:dyDescent="0.2">
      <c r="A114" s="179"/>
      <c r="B114" s="161"/>
      <c r="C114" s="154"/>
      <c r="D114" s="155"/>
      <c r="E114" s="156"/>
      <c r="F114" s="156"/>
      <c r="G114" s="157"/>
      <c r="H114" s="158"/>
      <c r="I114" s="485">
        <f t="shared" ref="I114" si="73">H114*30</f>
        <v>0</v>
      </c>
      <c r="J114" s="484">
        <f>IF(Т_РВО="Перший бакалаврський",IF(Т_ФН="денна",O114*$S$2+T114*$X$2+Y114*$AC$2+AD114*$AH$2+AI114*$AM$2+AN114*$AR$2+AS114*$AW$2+AX114*$BB$2+BC114*$BG$2+BH114*$BL$2,O114+T114+Y114+AD114+AI114+AN114+AS114+AX114+BC114+BH114),IF(Т_ФН="денна",O114*$S$2+T114*$X$2+Y114*$AC$2,O114+T114+Y114))</f>
        <v>0</v>
      </c>
      <c r="K114" s="484">
        <f>IF(Т_РВО="Перший бакалаврський",IF(Т_ФН="денна",P114*$S$2+U114*$X$2+Z114*$AC$2+AE114*$AH$2+AJ114*$AM$2+AO114*$AR$2+AT114*$AW$2+AY114*$BB$2+BD114*$BG$2+BI114*$BL$2,P114+U114+Z114+AE114+AJ114+AO114+AT114+AY114+BD114+BI114),IF(Т_ФН="денна",P114*$S$2+U114*$X$2+Z114*$AC$2,P114+U114+Z114))</f>
        <v>0</v>
      </c>
      <c r="L114" s="484">
        <f>IF(Т_РВО="Перший бакалаврський",IF(Т_ФН="денна",Q114*$S$2+V114*$X$2+AA114*$AC$2+AF114*$AH$2+AK114*$AM$2+AP114*$AR$2+AU114*$AW$2+AZ114*$BB$2+BE114*$BG$2+BJ114*$BL$2,Q114+V114+AA114+AF114+AK114+AP114+AU114+AZ114+BE114+BJ114),IF(Т_ФН="денна",Q114*$S$2+V114*$X$2+AA114*$AC$2,Q114+V114+AA114))</f>
        <v>0</v>
      </c>
      <c r="M114" s="484">
        <f>IF(Т_РВО="Перший бакалаврський",IF(Т_ФН="денна",R114*$S$2+W114*$X$2+AB114*$AC$2+AG114*$AH$2+AL114*$AM$2+AQ114*$AR$2+AV114*$AW$2+BA114*$BB$2+BF114*$BG$2+BK114*$BL$2,R114+W114+AB114+AG114+AL114+AQ114+AV114+BA114+BF114+BK114),IF(Т_ФН="денна",R114*$S$2+W114*$X$2+AB114*$AC$2,R114+W114+AB114))</f>
        <v>0</v>
      </c>
      <c r="N114" s="489">
        <f t="shared" ref="N114" si="74">I114-J114</f>
        <v>0</v>
      </c>
      <c r="O114" s="567">
        <f t="shared" si="49"/>
        <v>0</v>
      </c>
      <c r="P114" s="544"/>
      <c r="Q114" s="544"/>
      <c r="R114" s="544"/>
      <c r="S114" s="159"/>
      <c r="T114" s="567">
        <f t="shared" si="62"/>
        <v>0</v>
      </c>
      <c r="U114" s="544"/>
      <c r="V114" s="544"/>
      <c r="W114" s="544"/>
      <c r="X114" s="159"/>
      <c r="Y114" s="567">
        <f t="shared" si="63"/>
        <v>0</v>
      </c>
      <c r="Z114" s="544"/>
      <c r="AA114" s="544"/>
      <c r="AB114" s="544"/>
      <c r="AC114" s="159"/>
      <c r="AD114" s="567">
        <f t="shared" si="64"/>
        <v>0</v>
      </c>
      <c r="AE114" s="544"/>
      <c r="AF114" s="544"/>
      <c r="AG114" s="544"/>
      <c r="AH114" s="159"/>
      <c r="AI114" s="567">
        <f t="shared" si="65"/>
        <v>0</v>
      </c>
      <c r="AJ114" s="544"/>
      <c r="AK114" s="544"/>
      <c r="AL114" s="544"/>
      <c r="AM114" s="159"/>
      <c r="AN114" s="567">
        <f t="shared" si="66"/>
        <v>0</v>
      </c>
      <c r="AO114" s="544"/>
      <c r="AP114" s="544"/>
      <c r="AQ114" s="544"/>
      <c r="AR114" s="159"/>
      <c r="AS114" s="567">
        <f t="shared" si="67"/>
        <v>0</v>
      </c>
      <c r="AT114" s="544"/>
      <c r="AU114" s="544"/>
      <c r="AV114" s="544"/>
      <c r="AW114" s="159"/>
      <c r="AX114" s="567">
        <f t="shared" si="68"/>
        <v>0</v>
      </c>
      <c r="AY114" s="544"/>
      <c r="AZ114" s="544"/>
      <c r="BA114" s="544"/>
      <c r="BB114" s="159"/>
      <c r="BC114" s="567">
        <f t="shared" si="69"/>
        <v>0</v>
      </c>
      <c r="BD114" s="544"/>
      <c r="BE114" s="544"/>
      <c r="BF114" s="544"/>
      <c r="BG114" s="157"/>
      <c r="BH114" s="567">
        <f t="shared" si="70"/>
        <v>0</v>
      </c>
      <c r="BI114" s="544"/>
      <c r="BJ114" s="544"/>
      <c r="BK114" s="544"/>
      <c r="BL114" s="157"/>
    </row>
    <row r="115" spans="1:83" ht="15.95" customHeight="1" x14ac:dyDescent="0.2">
      <c r="A115" s="336" t="s">
        <v>140</v>
      </c>
      <c r="B115" s="337"/>
      <c r="C115" s="337"/>
      <c r="D115" s="337"/>
      <c r="E115" s="337"/>
      <c r="F115" s="337"/>
      <c r="G115" s="338"/>
      <c r="H115" s="492">
        <f>SUM(H96:H114)</f>
        <v>0</v>
      </c>
      <c r="I115" s="483">
        <f>SUM(I96:I114)</f>
        <v>0</v>
      </c>
      <c r="J115" s="484">
        <f>SUM(J96:J114)</f>
        <v>0</v>
      </c>
      <c r="K115" s="484">
        <f>SUM(K96:K114)</f>
        <v>0</v>
      </c>
      <c r="L115" s="484">
        <f t="shared" ref="L115:M115" si="75">SUM(L96:L114)</f>
        <v>0</v>
      </c>
      <c r="M115" s="484">
        <f t="shared" si="75"/>
        <v>0</v>
      </c>
      <c r="N115" s="486">
        <f>SUM(N96:N114)</f>
        <v>0</v>
      </c>
      <c r="O115" s="563">
        <f>SUM(O96:O114)</f>
        <v>0</v>
      </c>
      <c r="P115" s="545"/>
      <c r="Q115" s="545"/>
      <c r="R115" s="545"/>
      <c r="S115" s="486">
        <f>SUM(S96:S114)</f>
        <v>0</v>
      </c>
      <c r="T115" s="487">
        <f t="shared" ref="T115:BL115" si="76">SUM(T96:T114)</f>
        <v>0</v>
      </c>
      <c r="U115" s="545"/>
      <c r="V115" s="545"/>
      <c r="W115" s="545"/>
      <c r="X115" s="486">
        <f t="shared" si="76"/>
        <v>0</v>
      </c>
      <c r="Y115" s="487">
        <f t="shared" si="76"/>
        <v>0</v>
      </c>
      <c r="Z115" s="545"/>
      <c r="AA115" s="545"/>
      <c r="AB115" s="545"/>
      <c r="AC115" s="486">
        <f t="shared" si="76"/>
        <v>0</v>
      </c>
      <c r="AD115" s="487">
        <f t="shared" si="76"/>
        <v>0</v>
      </c>
      <c r="AE115" s="545"/>
      <c r="AF115" s="545"/>
      <c r="AG115" s="545"/>
      <c r="AH115" s="486">
        <f t="shared" si="76"/>
        <v>0</v>
      </c>
      <c r="AI115" s="487">
        <f t="shared" si="76"/>
        <v>0</v>
      </c>
      <c r="AJ115" s="545"/>
      <c r="AK115" s="545"/>
      <c r="AL115" s="545"/>
      <c r="AM115" s="486">
        <f t="shared" si="76"/>
        <v>0</v>
      </c>
      <c r="AN115" s="487">
        <f t="shared" si="76"/>
        <v>0</v>
      </c>
      <c r="AO115" s="545"/>
      <c r="AP115" s="545"/>
      <c r="AQ115" s="545"/>
      <c r="AR115" s="486">
        <f t="shared" si="76"/>
        <v>0</v>
      </c>
      <c r="AS115" s="487">
        <f t="shared" si="76"/>
        <v>0</v>
      </c>
      <c r="AT115" s="545"/>
      <c r="AU115" s="545"/>
      <c r="AV115" s="545"/>
      <c r="AW115" s="486">
        <f t="shared" si="76"/>
        <v>0</v>
      </c>
      <c r="AX115" s="487">
        <f t="shared" si="76"/>
        <v>0</v>
      </c>
      <c r="AY115" s="545"/>
      <c r="AZ115" s="545"/>
      <c r="BA115" s="545"/>
      <c r="BB115" s="486">
        <f t="shared" si="76"/>
        <v>0</v>
      </c>
      <c r="BC115" s="487">
        <f t="shared" si="76"/>
        <v>0</v>
      </c>
      <c r="BD115" s="545"/>
      <c r="BE115" s="545"/>
      <c r="BF115" s="545"/>
      <c r="BG115" s="486">
        <f t="shared" si="76"/>
        <v>0</v>
      </c>
      <c r="BH115" s="487">
        <f t="shared" si="76"/>
        <v>0</v>
      </c>
      <c r="BI115" s="545"/>
      <c r="BJ115" s="545"/>
      <c r="BK115" s="545"/>
      <c r="BL115" s="486">
        <f t="shared" si="76"/>
        <v>0</v>
      </c>
    </row>
    <row r="116" spans="1:83" ht="15.95" customHeight="1" thickBot="1" x14ac:dyDescent="0.25">
      <c r="A116" s="342" t="s">
        <v>150</v>
      </c>
      <c r="B116" s="343"/>
      <c r="C116" s="343"/>
      <c r="D116" s="343"/>
      <c r="E116" s="343"/>
      <c r="F116" s="343"/>
      <c r="G116" s="344"/>
      <c r="H116" s="495">
        <f t="shared" ref="H116:N116" si="77">H73+H115</f>
        <v>0</v>
      </c>
      <c r="I116" s="496">
        <f t="shared" si="77"/>
        <v>0</v>
      </c>
      <c r="J116" s="491">
        <f t="shared" si="77"/>
        <v>0</v>
      </c>
      <c r="K116" s="491">
        <f t="shared" si="77"/>
        <v>0</v>
      </c>
      <c r="L116" s="491">
        <f t="shared" si="77"/>
        <v>0</v>
      </c>
      <c r="M116" s="491">
        <f t="shared" si="77"/>
        <v>0</v>
      </c>
      <c r="N116" s="494">
        <f t="shared" si="77"/>
        <v>0</v>
      </c>
      <c r="O116" s="575">
        <f>O115+O73</f>
        <v>0</v>
      </c>
      <c r="P116" s="576"/>
      <c r="Q116" s="576"/>
      <c r="R116" s="576"/>
      <c r="S116" s="494">
        <f t="shared" ref="S116" si="78">S73+S115</f>
        <v>0</v>
      </c>
      <c r="T116" s="575">
        <f t="shared" ref="T116" si="79">T115+T73</f>
        <v>0</v>
      </c>
      <c r="U116" s="576"/>
      <c r="V116" s="576"/>
      <c r="W116" s="576"/>
      <c r="X116" s="494">
        <f t="shared" ref="X116" si="80">X73+X115</f>
        <v>0</v>
      </c>
      <c r="Y116" s="575">
        <f t="shared" ref="Y116" si="81">Y115+Y73</f>
        <v>0</v>
      </c>
      <c r="Z116" s="576"/>
      <c r="AA116" s="576"/>
      <c r="AB116" s="576"/>
      <c r="AC116" s="494">
        <f t="shared" ref="AC116" si="82">AC73+AC115</f>
        <v>0</v>
      </c>
      <c r="AD116" s="575">
        <f t="shared" ref="AD116" si="83">AD115+AD73</f>
        <v>0</v>
      </c>
      <c r="AE116" s="576"/>
      <c r="AF116" s="576"/>
      <c r="AG116" s="576"/>
      <c r="AH116" s="494">
        <f t="shared" ref="AH116" si="84">AH73+AH115</f>
        <v>0</v>
      </c>
      <c r="AI116" s="575">
        <f t="shared" ref="AI116" si="85">AI115+AI73</f>
        <v>0</v>
      </c>
      <c r="AJ116" s="576"/>
      <c r="AK116" s="576"/>
      <c r="AL116" s="576"/>
      <c r="AM116" s="494">
        <f t="shared" ref="AM116" si="86">AM73+AM115</f>
        <v>0</v>
      </c>
      <c r="AN116" s="575">
        <f t="shared" ref="AN116" si="87">AN115+AN73</f>
        <v>0</v>
      </c>
      <c r="AO116" s="576"/>
      <c r="AP116" s="576"/>
      <c r="AQ116" s="576"/>
      <c r="AR116" s="494">
        <f t="shared" ref="AR116" si="88">AR73+AR115</f>
        <v>0</v>
      </c>
      <c r="AS116" s="575">
        <f t="shared" ref="AS116" si="89">AS115+AS73</f>
        <v>0</v>
      </c>
      <c r="AT116" s="576"/>
      <c r="AU116" s="576"/>
      <c r="AV116" s="576"/>
      <c r="AW116" s="494">
        <f t="shared" ref="AW116" si="90">AW73+AW115</f>
        <v>0</v>
      </c>
      <c r="AX116" s="575">
        <f t="shared" ref="AX116" si="91">AX115+AX73</f>
        <v>0</v>
      </c>
      <c r="AY116" s="576"/>
      <c r="AZ116" s="576"/>
      <c r="BA116" s="576"/>
      <c r="BB116" s="494">
        <f t="shared" ref="BB116" si="92">BB73+BB115</f>
        <v>0</v>
      </c>
      <c r="BC116" s="575">
        <f t="shared" ref="BC116" si="93">BC115+BC73</f>
        <v>0</v>
      </c>
      <c r="BD116" s="576"/>
      <c r="BE116" s="576"/>
      <c r="BF116" s="576"/>
      <c r="BG116" s="494">
        <f t="shared" ref="BG116" si="94">BG73+BG115</f>
        <v>0</v>
      </c>
      <c r="BH116" s="575">
        <f t="shared" ref="BH116" si="95">BH115+BH73</f>
        <v>0</v>
      </c>
      <c r="BI116" s="576"/>
      <c r="BJ116" s="576"/>
      <c r="BK116" s="576"/>
      <c r="BL116" s="494">
        <f t="shared" ref="BL116" si="96">BL73+BL115</f>
        <v>0</v>
      </c>
    </row>
    <row r="117" spans="1:83" ht="15.95" customHeight="1" thickBot="1" x14ac:dyDescent="0.25">
      <c r="A117" s="569" t="s">
        <v>163</v>
      </c>
      <c r="B117" s="570"/>
      <c r="C117" s="570"/>
      <c r="D117" s="570"/>
      <c r="E117" s="570"/>
      <c r="F117" s="570"/>
      <c r="G117" s="571"/>
      <c r="H117" s="493">
        <f t="shared" ref="H117:N117" si="97">H51+H116</f>
        <v>0</v>
      </c>
      <c r="I117" s="490">
        <f t="shared" si="97"/>
        <v>0</v>
      </c>
      <c r="J117" s="572">
        <f t="shared" si="97"/>
        <v>0</v>
      </c>
      <c r="K117" s="572">
        <f t="shared" si="97"/>
        <v>0</v>
      </c>
      <c r="L117" s="572">
        <f t="shared" si="97"/>
        <v>0</v>
      </c>
      <c r="M117" s="572">
        <f t="shared" si="97"/>
        <v>0</v>
      </c>
      <c r="N117" s="497">
        <f t="shared" si="97"/>
        <v>0</v>
      </c>
      <c r="O117" s="566">
        <f>S116+S51</f>
        <v>0</v>
      </c>
      <c r="P117" s="573"/>
      <c r="Q117" s="573"/>
      <c r="R117" s="573"/>
      <c r="S117" s="574"/>
      <c r="T117" s="566">
        <f>X116+X51</f>
        <v>0</v>
      </c>
      <c r="U117" s="573"/>
      <c r="V117" s="573"/>
      <c r="W117" s="573"/>
      <c r="X117" s="574"/>
      <c r="Y117" s="566">
        <f>AC116+AC51</f>
        <v>0</v>
      </c>
      <c r="Z117" s="573"/>
      <c r="AA117" s="573"/>
      <c r="AB117" s="573"/>
      <c r="AC117" s="574"/>
      <c r="AD117" s="566">
        <f>AH116+AH51</f>
        <v>0</v>
      </c>
      <c r="AE117" s="573"/>
      <c r="AF117" s="573"/>
      <c r="AG117" s="573"/>
      <c r="AH117" s="574"/>
      <c r="AI117" s="566">
        <f>AM116+AM51</f>
        <v>0</v>
      </c>
      <c r="AJ117" s="573"/>
      <c r="AK117" s="573"/>
      <c r="AL117" s="573"/>
      <c r="AM117" s="574"/>
      <c r="AN117" s="566">
        <f>AR116+AR51</f>
        <v>0</v>
      </c>
      <c r="AO117" s="573"/>
      <c r="AP117" s="573"/>
      <c r="AQ117" s="573"/>
      <c r="AR117" s="574"/>
      <c r="AS117" s="566">
        <f>AW116+AW51</f>
        <v>0</v>
      </c>
      <c r="AT117" s="573"/>
      <c r="AU117" s="573"/>
      <c r="AV117" s="573"/>
      <c r="AW117" s="574"/>
      <c r="AX117" s="566">
        <f>BB116+BB51</f>
        <v>0</v>
      </c>
      <c r="AY117" s="573"/>
      <c r="AZ117" s="573"/>
      <c r="BA117" s="573"/>
      <c r="BB117" s="574"/>
      <c r="BC117" s="566">
        <f>BG116+BG51</f>
        <v>0</v>
      </c>
      <c r="BD117" s="573"/>
      <c r="BE117" s="573"/>
      <c r="BF117" s="573"/>
      <c r="BG117" s="574"/>
      <c r="BH117" s="566">
        <f>BL116+BL51</f>
        <v>0</v>
      </c>
      <c r="BI117" s="573"/>
      <c r="BJ117" s="573"/>
      <c r="BK117" s="573"/>
      <c r="BL117" s="574"/>
      <c r="CD117" s="9"/>
      <c r="CE117" s="9"/>
    </row>
    <row r="118" spans="1:83" ht="15.95" customHeight="1" x14ac:dyDescent="0.2">
      <c r="A118" s="352" t="s">
        <v>165</v>
      </c>
      <c r="B118" s="353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498">
        <f>BL115+O51</f>
        <v>0</v>
      </c>
      <c r="P118" s="547"/>
      <c r="Q118" s="547"/>
      <c r="R118" s="547"/>
      <c r="S118" s="499"/>
      <c r="T118" s="498">
        <f>T116+T51</f>
        <v>0</v>
      </c>
      <c r="U118" s="547"/>
      <c r="V118" s="547"/>
      <c r="W118" s="547"/>
      <c r="X118" s="499"/>
      <c r="Y118" s="498">
        <f>Y116+Y51</f>
        <v>0</v>
      </c>
      <c r="Z118" s="547"/>
      <c r="AA118" s="547"/>
      <c r="AB118" s="547"/>
      <c r="AC118" s="499"/>
      <c r="AD118" s="498">
        <f>AD116+AD51</f>
        <v>0</v>
      </c>
      <c r="AE118" s="547"/>
      <c r="AF118" s="547"/>
      <c r="AG118" s="547"/>
      <c r="AH118" s="499"/>
      <c r="AI118" s="498">
        <f>AI116+AI51</f>
        <v>0</v>
      </c>
      <c r="AJ118" s="547"/>
      <c r="AK118" s="547"/>
      <c r="AL118" s="547"/>
      <c r="AM118" s="499"/>
      <c r="AN118" s="498">
        <f>AN116+AN51</f>
        <v>0</v>
      </c>
      <c r="AO118" s="547"/>
      <c r="AP118" s="547"/>
      <c r="AQ118" s="547"/>
      <c r="AR118" s="499"/>
      <c r="AS118" s="498">
        <f>AS116+AS51</f>
        <v>0</v>
      </c>
      <c r="AT118" s="547"/>
      <c r="AU118" s="547"/>
      <c r="AV118" s="547"/>
      <c r="AW118" s="499"/>
      <c r="AX118" s="498">
        <f>AX116+AX51</f>
        <v>0</v>
      </c>
      <c r="AY118" s="547"/>
      <c r="AZ118" s="547"/>
      <c r="BA118" s="547"/>
      <c r="BB118" s="499"/>
      <c r="BC118" s="498">
        <f>BC116+BC51</f>
        <v>0</v>
      </c>
      <c r="BD118" s="547"/>
      <c r="BE118" s="547"/>
      <c r="BF118" s="547"/>
      <c r="BG118" s="499"/>
      <c r="BH118" s="498">
        <f>BH116+BH51</f>
        <v>0</v>
      </c>
      <c r="BI118" s="547"/>
      <c r="BJ118" s="547"/>
      <c r="BK118" s="547"/>
      <c r="BL118" s="499"/>
      <c r="CD118" s="9"/>
      <c r="CE118" s="9"/>
    </row>
    <row r="119" spans="1:83" ht="15.95" customHeight="1" x14ac:dyDescent="0.2">
      <c r="A119" s="354" t="s">
        <v>420</v>
      </c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6"/>
      <c r="O119" s="500">
        <f>COUNTIF($E$12:$G$24,O$6)+COUNTIF($E$27:$G$49,O$6)+COUNTIF($E$54:$G$72,O$6)+COUNTIF($E$76:$G$94,O$6)</f>
        <v>0</v>
      </c>
      <c r="P119" s="548"/>
      <c r="Q119" s="548"/>
      <c r="R119" s="548"/>
      <c r="S119" s="501"/>
      <c r="T119" s="500">
        <f t="shared" ref="T119:BL119" si="98">COUNTIF($E$12:$G$24,T$6)+COUNTIF($E$27:$G$49,T$6)+COUNTIF($E$54:$G$72,T$6)+COUNTIF($E$76:$G$94,T$6)</f>
        <v>0</v>
      </c>
      <c r="U119" s="548"/>
      <c r="V119" s="548"/>
      <c r="W119" s="548"/>
      <c r="X119" s="501"/>
      <c r="Y119" s="500">
        <f t="shared" ref="Y119:BL119" si="99">COUNTIF($E$12:$G$24,Y$6)+COUNTIF($E$27:$G$49,Y$6)+COUNTIF($E$54:$G$72,Y$6)+COUNTIF($E$76:$G$94,Y$6)</f>
        <v>0</v>
      </c>
      <c r="Z119" s="548"/>
      <c r="AA119" s="548"/>
      <c r="AB119" s="548"/>
      <c r="AC119" s="501"/>
      <c r="AD119" s="500">
        <f t="shared" ref="AD119:BL119" si="100">COUNTIF($E$12:$G$24,AD$6)+COUNTIF($E$27:$G$49,AD$6)+COUNTIF($E$54:$G$72,AD$6)+COUNTIF($E$76:$G$94,AD$6)</f>
        <v>0</v>
      </c>
      <c r="AE119" s="548"/>
      <c r="AF119" s="548"/>
      <c r="AG119" s="548"/>
      <c r="AH119" s="501"/>
      <c r="AI119" s="500">
        <f t="shared" ref="AI119:BL119" si="101">COUNTIF($E$12:$G$24,AI$6)+COUNTIF($E$27:$G$49,AI$6)+COUNTIF($E$54:$G$72,AI$6)+COUNTIF($E$76:$G$94,AI$6)</f>
        <v>0</v>
      </c>
      <c r="AJ119" s="548"/>
      <c r="AK119" s="548"/>
      <c r="AL119" s="548"/>
      <c r="AM119" s="501"/>
      <c r="AN119" s="500">
        <f t="shared" ref="AN119:BL119" si="102">COUNTIF($E$12:$G$24,AN$6)+COUNTIF($E$27:$G$49,AN$6)+COUNTIF($E$54:$G$72,AN$6)+COUNTIF($E$76:$G$94,AN$6)</f>
        <v>0</v>
      </c>
      <c r="AO119" s="548"/>
      <c r="AP119" s="548"/>
      <c r="AQ119" s="548"/>
      <c r="AR119" s="501"/>
      <c r="AS119" s="500">
        <f t="shared" ref="AS119:BL119" si="103">COUNTIF($E$12:$G$24,AS$6)+COUNTIF($E$27:$G$49,AS$6)+COUNTIF($E$54:$G$72,AS$6)+COUNTIF($E$76:$G$94,AS$6)</f>
        <v>0</v>
      </c>
      <c r="AT119" s="548"/>
      <c r="AU119" s="548"/>
      <c r="AV119" s="548"/>
      <c r="AW119" s="501"/>
      <c r="AX119" s="500">
        <f t="shared" ref="AX119:BL119" si="104">COUNTIF($E$12:$G$24,AX$6)+COUNTIF($E$27:$G$49,AX$6)+COUNTIF($E$54:$G$72,AX$6)+COUNTIF($E$76:$G$94,AX$6)</f>
        <v>0</v>
      </c>
      <c r="AY119" s="548"/>
      <c r="AZ119" s="548"/>
      <c r="BA119" s="548"/>
      <c r="BB119" s="501"/>
      <c r="BC119" s="500">
        <f t="shared" ref="BC119:BL119" si="105">COUNTIF($E$12:$G$24,BC$6)+COUNTIF($E$27:$G$49,BC$6)+COUNTIF($E$54:$G$72,BC$6)+COUNTIF($E$76:$G$94,BC$6)</f>
        <v>0</v>
      </c>
      <c r="BD119" s="548"/>
      <c r="BE119" s="548"/>
      <c r="BF119" s="548"/>
      <c r="BG119" s="501"/>
      <c r="BH119" s="500">
        <f t="shared" ref="BH119:BL119" si="106">COUNTIF($E$12:$G$24,BH$6)+COUNTIF($E$27:$G$49,BH$6)+COUNTIF($E$54:$G$72,BH$6)+COUNTIF($E$76:$G$94,BH$6)</f>
        <v>0</v>
      </c>
      <c r="BI119" s="548"/>
      <c r="BJ119" s="548"/>
      <c r="BK119" s="548"/>
      <c r="BL119" s="501"/>
      <c r="CD119" s="9"/>
      <c r="CE119" s="9"/>
    </row>
    <row r="120" spans="1:83" ht="15.95" customHeight="1" x14ac:dyDescent="0.2">
      <c r="A120" s="354" t="s">
        <v>3</v>
      </c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6"/>
      <c r="O120" s="500">
        <f>COUNTIF($D$12:$D$24,O$6)+COUNTIF($D$27:$D$49,O$6)+COUNTIF($D$54:$D$72,O$6)+COUNTIF($D$76:$D$94,O$6)</f>
        <v>0</v>
      </c>
      <c r="P120" s="548"/>
      <c r="Q120" s="548"/>
      <c r="R120" s="548"/>
      <c r="S120" s="501"/>
      <c r="T120" s="500">
        <f>COUNTIF($D$12:$D$24,T$6)+COUNTIF($D$27:$D$49,T$6)+COUNTIF($D$54:$D$72,T$6)+COUNTIF($D$76:$D$94,T$6)</f>
        <v>0</v>
      </c>
      <c r="U120" s="548"/>
      <c r="V120" s="548"/>
      <c r="W120" s="548"/>
      <c r="X120" s="501"/>
      <c r="Y120" s="500">
        <f>COUNTIF($D$12:$D$24,Y$6)+COUNTIF($D$27:$D$49,Y$6)+COUNTIF($D$54:$D$72,Y$6)+COUNTIF($D$76:$D$94,Y$6)</f>
        <v>0</v>
      </c>
      <c r="Z120" s="548"/>
      <c r="AA120" s="548"/>
      <c r="AB120" s="548"/>
      <c r="AC120" s="501"/>
      <c r="AD120" s="500">
        <f>COUNTIF($D$12:$D$24,AD$6)+COUNTIF($D$27:$D$49,AD$6)+COUNTIF($D$54:$D$72,AD$6)+COUNTIF($D$76:$D$94,AD$6)</f>
        <v>0</v>
      </c>
      <c r="AE120" s="548"/>
      <c r="AF120" s="548"/>
      <c r="AG120" s="548"/>
      <c r="AH120" s="501"/>
      <c r="AI120" s="500">
        <f>COUNTIF($D$12:$D$24,AI$6)+COUNTIF($D$27:$D$49,AI$6)+COUNTIF($D$54:$D$72,AI$6)+COUNTIF($D$76:$D$94,AI$6)</f>
        <v>0</v>
      </c>
      <c r="AJ120" s="548"/>
      <c r="AK120" s="548"/>
      <c r="AL120" s="548"/>
      <c r="AM120" s="501"/>
      <c r="AN120" s="500">
        <f>COUNTIF($D$12:$D$24,AN$6)+COUNTIF($D$27:$D$49,AN$6)+COUNTIF($D$54:$D$72,AN$6)+COUNTIF($D$76:$D$94,AN$6)</f>
        <v>0</v>
      </c>
      <c r="AO120" s="548"/>
      <c r="AP120" s="548"/>
      <c r="AQ120" s="548"/>
      <c r="AR120" s="501"/>
      <c r="AS120" s="500">
        <f>COUNTIF($D$12:$D$24,AS$6)+COUNTIF($D$27:$D$49,AS$6)+COUNTIF($D$54:$D$72,AS$6)+COUNTIF($D$76:$D$94,AS$6)</f>
        <v>0</v>
      </c>
      <c r="AT120" s="548"/>
      <c r="AU120" s="548"/>
      <c r="AV120" s="548"/>
      <c r="AW120" s="501"/>
      <c r="AX120" s="500">
        <f>COUNTIF($D$12:$D$24,AX$6)+COUNTIF($D$27:$D$49,AX$6)+COUNTIF($D$54:$D$72,AX$6)+COUNTIF($D$76:$D$94,AX$6)</f>
        <v>0</v>
      </c>
      <c r="AY120" s="548"/>
      <c r="AZ120" s="548"/>
      <c r="BA120" s="548"/>
      <c r="BB120" s="501"/>
      <c r="BC120" s="500">
        <f>COUNTIF($D$12:$D$24,BC$6)+COUNTIF($D$27:$D$49,BC$6)+COUNTIF($D$54:$D$72,BC$6)+COUNTIF($D$76:$D$94,BC$6)</f>
        <v>0</v>
      </c>
      <c r="BD120" s="548"/>
      <c r="BE120" s="548"/>
      <c r="BF120" s="548"/>
      <c r="BG120" s="501"/>
      <c r="BH120" s="500">
        <f>COUNTIF($D$12:$D$24,BH$6)+COUNTIF($D$27:$D$49,BH$6)+COUNTIF($D$54:$D$72,BH$6)+COUNTIF($D$76:$D$94,BH$6)</f>
        <v>0</v>
      </c>
      <c r="BI120" s="548"/>
      <c r="BJ120" s="548"/>
      <c r="BK120" s="548"/>
      <c r="BL120" s="501"/>
      <c r="CD120" s="9"/>
      <c r="CE120" s="9"/>
    </row>
    <row r="121" spans="1:83" ht="15.95" customHeight="1" thickBot="1" x14ac:dyDescent="0.25">
      <c r="A121" s="357" t="s">
        <v>20</v>
      </c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9"/>
      <c r="O121" s="502">
        <f>COUNTIF($C$12:$C$24,O$6)+COUNTIF($C$27:$C$49,O$6)+COUNTIF($C$54:$C$72,O$6)+COUNTIF($C$76:$C$94,O$6)</f>
        <v>0</v>
      </c>
      <c r="P121" s="549"/>
      <c r="Q121" s="549"/>
      <c r="R121" s="549"/>
      <c r="S121" s="503"/>
      <c r="T121" s="502">
        <f>COUNTIF($C$12:$C$24,T$6)+COUNTIF($C$27:$C$49,T$6)+COUNTIF($C$54:$C$72,T$6)+COUNTIF($C$76:$C$94,T$6)</f>
        <v>0</v>
      </c>
      <c r="U121" s="549"/>
      <c r="V121" s="549"/>
      <c r="W121" s="549"/>
      <c r="X121" s="503"/>
      <c r="Y121" s="502">
        <f>COUNTIF($C$12:$C$24,Y$6)+COUNTIF($C$27:$C$49,Y$6)+COUNTIF($C$54:$C$72,Y$6)+COUNTIF($C$76:$C$94,Y$6)</f>
        <v>0</v>
      </c>
      <c r="Z121" s="549"/>
      <c r="AA121" s="549"/>
      <c r="AB121" s="549"/>
      <c r="AC121" s="503"/>
      <c r="AD121" s="502">
        <f>COUNTIF($C$12:$C$24,AD$6)+COUNTIF($C$27:$C$49,AD$6)+COUNTIF($C$54:$C$72,AD$6)+COUNTIF($C$76:$C$94,AD$6)</f>
        <v>0</v>
      </c>
      <c r="AE121" s="549"/>
      <c r="AF121" s="549"/>
      <c r="AG121" s="549"/>
      <c r="AH121" s="503"/>
      <c r="AI121" s="502">
        <f>COUNTIF($C$12:$C$24,AI$6)+COUNTIF($C$27:$C$49,AI$6)+COUNTIF($C$54:$C$72,AI$6)+COUNTIF($C$76:$C$94,AI$6)</f>
        <v>0</v>
      </c>
      <c r="AJ121" s="549"/>
      <c r="AK121" s="549"/>
      <c r="AL121" s="549"/>
      <c r="AM121" s="503"/>
      <c r="AN121" s="502">
        <f>COUNTIF($C$12:$C$24,AN$6)+COUNTIF($C$27:$C$49,AN$6)+COUNTIF($C$54:$C$72,AN$6)+COUNTIF($C$76:$C$94,AN$6)</f>
        <v>0</v>
      </c>
      <c r="AO121" s="549"/>
      <c r="AP121" s="549"/>
      <c r="AQ121" s="549"/>
      <c r="AR121" s="503"/>
      <c r="AS121" s="502">
        <f>COUNTIF($C$12:$C$24,AS$6)+COUNTIF($C$27:$C$49,AS$6)+COUNTIF($C$54:$C$72,AS$6)+COUNTIF($C$76:$C$94,AS$6)</f>
        <v>0</v>
      </c>
      <c r="AT121" s="549"/>
      <c r="AU121" s="549"/>
      <c r="AV121" s="549"/>
      <c r="AW121" s="503"/>
      <c r="AX121" s="502">
        <f>COUNTIF($C$12:$C$24,AX$6)+COUNTIF($C$27:$C$49,AX$6)+COUNTIF($C$54:$C$72,AX$6)+COUNTIF($C$76:$C$94,AX$6)</f>
        <v>0</v>
      </c>
      <c r="AY121" s="549"/>
      <c r="AZ121" s="549"/>
      <c r="BA121" s="549"/>
      <c r="BB121" s="503"/>
      <c r="BC121" s="502">
        <f>COUNTIF($C$12:$C$24,BC$6)+COUNTIF($C$27:$C$49,BC$6)+COUNTIF($C$54:$C$72,BC$6)+COUNTIF($C$76:$C$94,BC$6)</f>
        <v>0</v>
      </c>
      <c r="BD121" s="549"/>
      <c r="BE121" s="549"/>
      <c r="BF121" s="549"/>
      <c r="BG121" s="503"/>
      <c r="BH121" s="502">
        <f>COUNTIF($C$12:$C$24,BH$6)+COUNTIF($C$27:$C$49,BH$6)+COUNTIF($C$54:$C$72,BH$6)+COUNTIF($C$76:$C$94,BH$6)</f>
        <v>0</v>
      </c>
      <c r="BI121" s="549"/>
      <c r="BJ121" s="549"/>
      <c r="BK121" s="549"/>
      <c r="BL121" s="503"/>
      <c r="CD121" s="9"/>
      <c r="CE121" s="9"/>
    </row>
    <row r="122" spans="1:83" ht="20.100000000000001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CD122" s="9"/>
      <c r="CE122" s="9"/>
    </row>
    <row r="123" spans="1:83" ht="20.100000000000001" customHeight="1" x14ac:dyDescent="0.2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4"/>
      <c r="P123" s="174"/>
      <c r="Q123" s="174"/>
      <c r="R123" s="174"/>
      <c r="S123" s="173"/>
      <c r="T123" s="173"/>
      <c r="U123" s="173"/>
      <c r="V123" s="173"/>
      <c r="W123" s="173"/>
      <c r="X123" s="173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CD123" s="9"/>
      <c r="CE123" s="9"/>
    </row>
    <row r="124" spans="1:83" ht="20.100000000000001" customHeight="1" x14ac:dyDescent="0.3">
      <c r="A124" s="11"/>
      <c r="D124" s="33" t="s">
        <v>122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5"/>
      <c r="AJ124" s="15"/>
      <c r="AK124" s="15"/>
      <c r="AL124" s="15"/>
      <c r="AN124" s="364"/>
      <c r="AO124" s="364"/>
      <c r="AP124" s="364"/>
      <c r="AQ124" s="364"/>
      <c r="AR124" s="364"/>
      <c r="AS124" s="364"/>
      <c r="AT124" s="364"/>
      <c r="AU124" s="364"/>
      <c r="AV124" s="364"/>
      <c r="AW124" s="364"/>
      <c r="AX124" s="364"/>
      <c r="AY124" s="364"/>
      <c r="AZ124" s="364"/>
      <c r="BA124" s="364"/>
      <c r="BB124" s="364"/>
      <c r="BC124" s="364"/>
      <c r="BD124" s="364"/>
      <c r="BE124" s="364"/>
      <c r="BF124" s="364"/>
      <c r="BG124" s="364"/>
      <c r="BH124" s="364"/>
      <c r="BI124" s="562"/>
      <c r="BJ124" s="562"/>
      <c r="BK124" s="562"/>
      <c r="BL124" s="9"/>
      <c r="CD124" s="9"/>
      <c r="CE124" s="9"/>
    </row>
    <row r="125" spans="1:83" ht="20.100000000000001" customHeight="1" x14ac:dyDescent="0.3">
      <c r="A125" s="11"/>
      <c r="B125" s="111"/>
      <c r="C125" s="13"/>
      <c r="D125" s="13"/>
      <c r="E125" s="13"/>
      <c r="F125" s="13"/>
      <c r="G125" s="13"/>
      <c r="H125" s="14"/>
      <c r="I125" s="14"/>
      <c r="J125" s="14"/>
      <c r="K125" s="15"/>
      <c r="L125" s="15"/>
      <c r="M125" s="15"/>
      <c r="N125" s="15"/>
      <c r="O125" s="137"/>
      <c r="P125" s="137"/>
      <c r="Q125" s="137"/>
      <c r="R125" s="137"/>
      <c r="S125" s="15"/>
      <c r="T125" s="360" t="s">
        <v>167</v>
      </c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15"/>
      <c r="AJ125" s="15"/>
      <c r="AK125" s="15"/>
      <c r="AL125" s="15"/>
      <c r="AM125" s="15"/>
      <c r="AN125" s="360" t="s">
        <v>166</v>
      </c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561"/>
      <c r="BJ125" s="561"/>
      <c r="BK125" s="561"/>
      <c r="BL125" s="15"/>
      <c r="CD125" s="9"/>
      <c r="CE125" s="9"/>
    </row>
    <row r="126" spans="1:83" ht="20.100000000000001" customHeight="1" x14ac:dyDescent="0.2">
      <c r="G126" s="135"/>
    </row>
    <row r="127" spans="1:83" s="33" customFormat="1" ht="20.100000000000001" customHeight="1" x14ac:dyDescent="0.3">
      <c r="A127" s="30"/>
      <c r="B127" s="111" t="s">
        <v>203</v>
      </c>
      <c r="C127" s="32"/>
      <c r="D127" s="32"/>
      <c r="E127" s="32"/>
      <c r="F127" s="32"/>
      <c r="G127" s="32"/>
      <c r="H127" s="32"/>
      <c r="I127" s="32"/>
      <c r="J127" s="32"/>
      <c r="L127" s="35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5"/>
      <c r="AD127" s="32"/>
      <c r="AE127" s="32"/>
      <c r="AF127" s="32"/>
      <c r="AG127" s="32"/>
      <c r="AH127" s="35"/>
      <c r="AI127" s="35"/>
      <c r="AJ127" s="35"/>
      <c r="AK127" s="35"/>
      <c r="AL127" s="35"/>
      <c r="AM127" s="39"/>
      <c r="AN127" s="36"/>
      <c r="AO127" s="36"/>
      <c r="AP127" s="36"/>
      <c r="AQ127" s="36"/>
      <c r="AR127" s="36"/>
      <c r="AS127" s="40"/>
      <c r="AT127" s="40"/>
      <c r="AU127" s="40"/>
      <c r="AV127" s="40"/>
      <c r="AW127" s="31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83" s="33" customFormat="1" ht="20.100000000000001" customHeight="1" x14ac:dyDescent="0.3">
      <c r="A128" s="30"/>
      <c r="B128" s="111"/>
      <c r="C128" s="32"/>
      <c r="D128" s="32"/>
      <c r="E128" s="32"/>
      <c r="F128" s="32"/>
      <c r="G128" s="32"/>
      <c r="H128" s="32"/>
      <c r="I128" s="32"/>
      <c r="J128" s="32"/>
      <c r="L128" s="3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5"/>
      <c r="AD128" s="32"/>
      <c r="AE128" s="32"/>
      <c r="AF128" s="32"/>
      <c r="AG128" s="32"/>
      <c r="AH128" s="35"/>
      <c r="AI128" s="35"/>
      <c r="AJ128" s="35"/>
      <c r="AK128" s="35"/>
      <c r="AL128" s="35"/>
      <c r="AM128" s="39"/>
      <c r="AN128" s="36"/>
      <c r="AO128" s="36"/>
      <c r="AP128" s="36"/>
      <c r="AQ128" s="36"/>
      <c r="AR128" s="36"/>
      <c r="AS128" s="40"/>
      <c r="AT128" s="40"/>
      <c r="AU128" s="40"/>
      <c r="AV128" s="40"/>
      <c r="AW128" s="31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:83" ht="30" customHeight="1" x14ac:dyDescent="0.3">
      <c r="B129" s="275" t="s">
        <v>346</v>
      </c>
      <c r="C129" s="275"/>
      <c r="D129" s="275"/>
      <c r="E129" s="275"/>
      <c r="F129" s="275"/>
      <c r="G129" s="276"/>
      <c r="H129" s="276"/>
      <c r="I129" s="276"/>
      <c r="J129" s="276"/>
      <c r="K129" s="276"/>
      <c r="L129" s="276"/>
      <c r="M129" s="31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560"/>
      <c r="AK129" s="560"/>
      <c r="AL129" s="560"/>
      <c r="CD129" s="9"/>
      <c r="CE129" s="9"/>
    </row>
    <row r="130" spans="1:83" s="33" customFormat="1" ht="30" customHeight="1" x14ac:dyDescent="0.3">
      <c r="A130" s="30"/>
      <c r="B130" s="298" t="s">
        <v>347</v>
      </c>
      <c r="C130" s="298"/>
      <c r="D130" s="298"/>
      <c r="E130" s="298"/>
      <c r="F130" s="298"/>
      <c r="G130" s="360" t="s">
        <v>167</v>
      </c>
      <c r="H130" s="360"/>
      <c r="I130" s="360"/>
      <c r="J130" s="360"/>
      <c r="K130" s="360"/>
      <c r="L130" s="360"/>
      <c r="M130" s="31"/>
      <c r="N130" s="361" t="s">
        <v>166</v>
      </c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561"/>
      <c r="AK130" s="561"/>
      <c r="AL130" s="561"/>
      <c r="AM130" s="36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</row>
    <row r="131" spans="1:83" ht="30" customHeight="1" x14ac:dyDescent="0.3">
      <c r="A131" s="91" t="s">
        <v>168</v>
      </c>
      <c r="B131" s="275" t="s">
        <v>121</v>
      </c>
      <c r="C131" s="275"/>
      <c r="D131" s="275"/>
      <c r="E131" s="275"/>
      <c r="F131" s="275"/>
      <c r="G131" s="361" t="s">
        <v>167</v>
      </c>
      <c r="H131" s="361"/>
      <c r="I131" s="361"/>
      <c r="J131" s="361"/>
      <c r="K131" s="361"/>
      <c r="L131" s="361"/>
      <c r="M131" s="31"/>
      <c r="N131" s="361" t="s">
        <v>166</v>
      </c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561"/>
      <c r="AK131" s="561"/>
      <c r="AL131" s="561"/>
      <c r="BG131" s="37"/>
      <c r="BH131" s="37"/>
      <c r="BI131" s="37"/>
      <c r="BJ131" s="37"/>
      <c r="BK131" s="37"/>
      <c r="BL131" s="37"/>
      <c r="CD131" s="9"/>
      <c r="CE131" s="9"/>
    </row>
    <row r="132" spans="1:83" s="33" customFormat="1" ht="30" customHeight="1" x14ac:dyDescent="0.3">
      <c r="A132" s="91" t="s">
        <v>94</v>
      </c>
      <c r="B132" s="275" t="s">
        <v>348</v>
      </c>
      <c r="C132" s="275"/>
      <c r="D132" s="275"/>
      <c r="E132" s="275"/>
      <c r="F132" s="275"/>
      <c r="G132" s="360" t="s">
        <v>167</v>
      </c>
      <c r="H132" s="360"/>
      <c r="I132" s="360"/>
      <c r="J132" s="360"/>
      <c r="K132" s="360"/>
      <c r="L132" s="360"/>
      <c r="M132" s="31"/>
      <c r="N132" s="362" t="s">
        <v>166</v>
      </c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561"/>
      <c r="AK132" s="561"/>
      <c r="AL132" s="561"/>
      <c r="BG132" s="37"/>
      <c r="BH132" s="37"/>
      <c r="BI132" s="37"/>
      <c r="BJ132" s="37"/>
      <c r="BK132" s="37"/>
      <c r="BL132" s="37"/>
    </row>
    <row r="133" spans="1:83" ht="30" customHeight="1" x14ac:dyDescent="0.3">
      <c r="A133" s="30"/>
      <c r="B133" s="275" t="s">
        <v>48</v>
      </c>
      <c r="C133" s="275"/>
      <c r="D133" s="275"/>
      <c r="E133" s="275"/>
      <c r="F133" s="275"/>
      <c r="G133" s="360" t="s">
        <v>167</v>
      </c>
      <c r="H133" s="360"/>
      <c r="I133" s="360"/>
      <c r="J133" s="360"/>
      <c r="K133" s="360"/>
      <c r="L133" s="360"/>
      <c r="M133" s="31"/>
      <c r="N133" s="361" t="s">
        <v>166</v>
      </c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561"/>
      <c r="AK133" s="561"/>
      <c r="AL133" s="561"/>
      <c r="AM133" s="39"/>
      <c r="AN133" s="32"/>
      <c r="AO133" s="32"/>
      <c r="AP133" s="32"/>
      <c r="AQ133" s="32"/>
      <c r="AR133" s="32"/>
      <c r="AS133" s="35"/>
      <c r="AT133" s="35"/>
      <c r="AU133" s="35"/>
      <c r="AV133" s="35"/>
      <c r="AW133" s="31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CD133" s="9"/>
      <c r="CE133" s="9"/>
    </row>
    <row r="134" spans="1:83" s="33" customFormat="1" ht="30" customHeight="1" x14ac:dyDescent="0.3">
      <c r="A134" s="30"/>
      <c r="B134" s="299" t="s">
        <v>123</v>
      </c>
      <c r="C134" s="299"/>
      <c r="D134" s="299"/>
      <c r="E134" s="299"/>
      <c r="F134" s="299"/>
      <c r="G134" s="360" t="s">
        <v>167</v>
      </c>
      <c r="H134" s="360"/>
      <c r="I134" s="360"/>
      <c r="J134" s="360"/>
      <c r="K134" s="360"/>
      <c r="L134" s="360"/>
      <c r="M134" s="31"/>
      <c r="N134" s="361" t="s">
        <v>166</v>
      </c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561"/>
      <c r="AK134" s="561"/>
      <c r="AL134" s="561"/>
      <c r="AM134" s="39"/>
      <c r="AN134" s="41"/>
      <c r="AO134" s="41"/>
      <c r="AP134" s="41"/>
      <c r="AQ134" s="41"/>
      <c r="AR134" s="38"/>
      <c r="AS134" s="38"/>
      <c r="AT134" s="38"/>
      <c r="AU134" s="38"/>
      <c r="AV134" s="38"/>
      <c r="AW134" s="31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</row>
    <row r="135" spans="1:83" s="33" customFormat="1" ht="30" customHeight="1" x14ac:dyDescent="0.3">
      <c r="A135" s="140" t="s">
        <v>97</v>
      </c>
      <c r="B135" s="294" t="s">
        <v>99</v>
      </c>
      <c r="C135" s="294"/>
      <c r="D135" s="294"/>
      <c r="E135" s="294"/>
      <c r="F135" s="294"/>
      <c r="G135" s="360" t="s">
        <v>167</v>
      </c>
      <c r="H135" s="360"/>
      <c r="I135" s="360"/>
      <c r="J135" s="360"/>
      <c r="K135" s="360"/>
      <c r="L135" s="360"/>
      <c r="M135" s="31"/>
      <c r="N135" s="361" t="s">
        <v>166</v>
      </c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561"/>
      <c r="AK135" s="561"/>
      <c r="AL135" s="561"/>
      <c r="BG135" s="37"/>
      <c r="BH135" s="37"/>
      <c r="BI135" s="37"/>
      <c r="BJ135" s="37"/>
      <c r="BK135" s="37"/>
      <c r="BL135" s="37"/>
    </row>
    <row r="136" spans="1:83" s="33" customFormat="1" ht="20.100000000000001" customHeight="1" x14ac:dyDescent="0.3">
      <c r="A136" s="43"/>
      <c r="B136" s="120"/>
      <c r="C136" s="120"/>
      <c r="D136" s="120"/>
      <c r="E136" s="120"/>
      <c r="F136" s="120"/>
      <c r="G136" s="360" t="s">
        <v>167</v>
      </c>
      <c r="H136" s="360"/>
      <c r="I136" s="360"/>
      <c r="J136" s="360"/>
      <c r="K136" s="360"/>
      <c r="L136" s="360"/>
      <c r="M136" s="31"/>
      <c r="N136" s="363" t="s">
        <v>166</v>
      </c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209"/>
      <c r="AK136" s="209"/>
      <c r="AL136" s="209"/>
      <c r="BG136" s="37"/>
      <c r="BH136" s="37"/>
      <c r="BI136" s="37"/>
      <c r="BJ136" s="37"/>
      <c r="BK136" s="37"/>
      <c r="BL136" s="37"/>
    </row>
    <row r="137" spans="1:83" ht="20.100000000000001" customHeight="1" x14ac:dyDescent="0.2">
      <c r="G137" s="135"/>
    </row>
    <row r="138" spans="1:83" s="33" customFormat="1" ht="20.100000000000001" customHeight="1" x14ac:dyDescent="0.3">
      <c r="A138" s="91" t="s">
        <v>168</v>
      </c>
      <c r="B138" s="141" t="s">
        <v>95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292"/>
      <c r="T138" s="293"/>
      <c r="U138" s="293"/>
      <c r="V138" s="293"/>
      <c r="W138" s="293"/>
      <c r="X138" s="293"/>
      <c r="Y138" s="293"/>
      <c r="Z138" s="21"/>
      <c r="AA138" s="21"/>
      <c r="AB138" s="21"/>
      <c r="AC138" s="19"/>
      <c r="AD138" s="18"/>
      <c r="AE138" s="18"/>
      <c r="AF138" s="18"/>
      <c r="AG138" s="18"/>
      <c r="AH138" s="20"/>
      <c r="AI138" s="20"/>
      <c r="AJ138" s="20"/>
      <c r="AK138" s="20"/>
      <c r="AL138" s="20"/>
      <c r="AM138" s="21"/>
      <c r="AN138" s="18"/>
      <c r="AO138" s="18"/>
      <c r="AP138" s="18"/>
      <c r="AQ138" s="18"/>
      <c r="AR138" s="18"/>
      <c r="AS138" s="18"/>
      <c r="AT138" s="18"/>
      <c r="AU138" s="18"/>
      <c r="AV138" s="18"/>
      <c r="AW138" s="17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39" spans="1:83" ht="20.100000000000001" customHeight="1" x14ac:dyDescent="0.2">
      <c r="A139" s="91" t="s">
        <v>94</v>
      </c>
      <c r="B139" s="141" t="s">
        <v>96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1:83" s="33" customFormat="1" ht="20.100000000000001" customHeight="1" x14ac:dyDescent="0.3">
      <c r="A140" s="140" t="s">
        <v>97</v>
      </c>
      <c r="B140" s="278" t="s">
        <v>98</v>
      </c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142"/>
      <c r="O140" s="142"/>
      <c r="P140" s="142"/>
      <c r="Q140" s="142"/>
      <c r="R140" s="142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15"/>
      <c r="BH140" s="15"/>
      <c r="BI140" s="15"/>
      <c r="BJ140" s="15"/>
      <c r="BK140" s="15"/>
      <c r="BL140" s="15"/>
    </row>
    <row r="141" spans="1:83" ht="20.100000000000001" customHeight="1" x14ac:dyDescent="0.3">
      <c r="B141" s="3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</row>
    <row r="142" spans="1:83" ht="24" x14ac:dyDescent="0.3">
      <c r="A142" s="43"/>
      <c r="B142" s="33"/>
      <c r="C142" s="32"/>
      <c r="D142" s="32"/>
      <c r="E142" s="32"/>
      <c r="F142" s="32"/>
      <c r="G142" s="32"/>
      <c r="H142" s="32"/>
      <c r="I142" s="32"/>
      <c r="J142" s="32"/>
      <c r="K142" s="33"/>
      <c r="L142" s="35"/>
      <c r="M142" s="31"/>
      <c r="N142" s="31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8"/>
      <c r="AD142" s="32"/>
      <c r="AE142" s="32"/>
      <c r="AF142" s="32"/>
      <c r="AG142" s="32"/>
      <c r="AH142" s="35"/>
      <c r="AI142" s="35"/>
      <c r="AJ142" s="35"/>
      <c r="AK142" s="35"/>
      <c r="AL142" s="35"/>
      <c r="AM142" s="47"/>
      <c r="AN142" s="49"/>
      <c r="AO142" s="49"/>
      <c r="AP142" s="49"/>
      <c r="AQ142" s="49"/>
      <c r="AR142" s="49"/>
      <c r="AS142" s="50"/>
      <c r="AT142" s="50"/>
      <c r="AU142" s="50"/>
      <c r="AV142" s="50"/>
      <c r="AW142" s="47"/>
      <c r="AX142" s="48"/>
      <c r="AY142" s="48"/>
      <c r="AZ142" s="48"/>
      <c r="BA142" s="48"/>
      <c r="BB142" s="48"/>
      <c r="BC142" s="48"/>
      <c r="BD142" s="48"/>
      <c r="BE142" s="48"/>
      <c r="BF142" s="48"/>
      <c r="BG142" s="37"/>
      <c r="BH142" s="37"/>
      <c r="BI142" s="37"/>
      <c r="BJ142" s="37"/>
      <c r="BK142" s="37"/>
      <c r="BL142" s="37"/>
      <c r="CD142" s="9"/>
      <c r="CE142" s="9"/>
    </row>
    <row r="143" spans="1:83" ht="18" x14ac:dyDescent="0.2">
      <c r="A143" s="175"/>
      <c r="B143" s="12"/>
      <c r="C143" s="13"/>
      <c r="D143" s="13"/>
      <c r="E143" s="13"/>
      <c r="F143" s="13"/>
      <c r="G143" s="13"/>
      <c r="H143" s="14"/>
      <c r="I143" s="14"/>
      <c r="J143" s="14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CD143" s="9"/>
      <c r="CE143" s="9"/>
    </row>
    <row r="144" spans="1:83" ht="18" x14ac:dyDescent="0.2">
      <c r="A144" s="175"/>
      <c r="B144" s="12"/>
      <c r="C144" s="13"/>
      <c r="D144" s="13"/>
      <c r="E144" s="13"/>
      <c r="F144" s="13"/>
      <c r="G144" s="13"/>
      <c r="H144" s="14"/>
      <c r="I144" s="14"/>
      <c r="J144" s="14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CD144" s="9"/>
      <c r="CE144" s="9"/>
    </row>
    <row r="145" spans="1:83" ht="18" x14ac:dyDescent="0.2">
      <c r="A145" s="44"/>
      <c r="B145" s="12"/>
      <c r="C145" s="13"/>
      <c r="D145" s="13"/>
      <c r="E145" s="13"/>
      <c r="F145" s="13"/>
      <c r="G145" s="13"/>
      <c r="H145" s="14"/>
      <c r="I145" s="14"/>
      <c r="J145" s="14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CD145" s="9"/>
      <c r="CE145" s="9"/>
    </row>
    <row r="146" spans="1:83" ht="15" x14ac:dyDescent="0.2">
      <c r="A146" s="11"/>
      <c r="B146" s="12"/>
      <c r="C146" s="13"/>
      <c r="D146" s="13"/>
      <c r="E146" s="13"/>
      <c r="F146" s="13"/>
      <c r="G146" s="13"/>
      <c r="H146" s="14"/>
      <c r="I146" s="14"/>
      <c r="J146" s="14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CD146" s="9"/>
      <c r="CE146" s="9"/>
    </row>
    <row r="147" spans="1:83" ht="15" x14ac:dyDescent="0.2">
      <c r="A147" s="11"/>
      <c r="B147" s="12"/>
      <c r="C147" s="13"/>
      <c r="D147" s="13"/>
      <c r="E147" s="13"/>
      <c r="F147" s="13"/>
      <c r="G147" s="13"/>
      <c r="H147" s="14"/>
      <c r="I147" s="14"/>
      <c r="J147" s="14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CD147" s="9"/>
      <c r="CE147" s="9"/>
    </row>
    <row r="148" spans="1:83" ht="15" x14ac:dyDescent="0.2">
      <c r="A148" s="11"/>
      <c r="B148" s="12"/>
      <c r="C148" s="13"/>
      <c r="D148" s="13"/>
      <c r="E148" s="13"/>
      <c r="F148" s="13"/>
      <c r="G148" s="13"/>
      <c r="H148" s="14"/>
      <c r="I148" s="14"/>
      <c r="J148" s="14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CD148" s="9"/>
      <c r="CE148" s="9"/>
    </row>
    <row r="149" spans="1:83" ht="15" x14ac:dyDescent="0.2">
      <c r="A149" s="11"/>
      <c r="B149" s="12"/>
      <c r="C149" s="13"/>
      <c r="D149" s="13"/>
      <c r="E149" s="13"/>
      <c r="F149" s="13"/>
      <c r="G149" s="176"/>
      <c r="H149" s="14"/>
      <c r="I149" s="14"/>
      <c r="J149" s="14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CD149" s="9"/>
      <c r="CE149" s="9"/>
    </row>
    <row r="150" spans="1:83" ht="15" x14ac:dyDescent="0.2">
      <c r="A150" s="11"/>
      <c r="B150" s="12"/>
      <c r="C150" s="13"/>
      <c r="D150" s="13"/>
      <c r="E150" s="13"/>
      <c r="F150" s="13"/>
      <c r="G150" s="176"/>
      <c r="H150" s="14"/>
      <c r="I150" s="14"/>
      <c r="J150" s="14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CD150" s="9"/>
      <c r="CE150" s="9"/>
    </row>
    <row r="151" spans="1:83" ht="15" x14ac:dyDescent="0.2">
      <c r="A151" s="11"/>
      <c r="B151" s="12"/>
      <c r="C151" s="13"/>
      <c r="D151" s="13"/>
      <c r="E151" s="13"/>
      <c r="F151" s="13"/>
      <c r="G151" s="176"/>
      <c r="H151" s="14"/>
      <c r="I151" s="14"/>
      <c r="J151" s="14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CD151" s="9"/>
      <c r="CE151" s="9"/>
    </row>
    <row r="152" spans="1:83" ht="15" x14ac:dyDescent="0.2">
      <c r="A152" s="11"/>
      <c r="B152" s="12"/>
      <c r="C152" s="13"/>
      <c r="D152" s="13"/>
      <c r="E152" s="13"/>
      <c r="F152" s="13"/>
      <c r="G152" s="176"/>
      <c r="H152" s="14"/>
      <c r="I152" s="14"/>
      <c r="J152" s="14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CD152" s="9"/>
      <c r="CE152" s="9"/>
    </row>
    <row r="153" spans="1:83" ht="15" x14ac:dyDescent="0.2">
      <c r="A153" s="11"/>
      <c r="B153" s="12"/>
      <c r="C153" s="13"/>
      <c r="D153" s="13"/>
      <c r="E153" s="13"/>
      <c r="F153" s="13"/>
      <c r="G153" s="176"/>
      <c r="H153" s="14"/>
      <c r="I153" s="14"/>
      <c r="J153" s="14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CD153" s="9"/>
      <c r="CE153" s="9"/>
    </row>
    <row r="154" spans="1:83" ht="15" x14ac:dyDescent="0.2">
      <c r="A154" s="11"/>
      <c r="B154" s="12"/>
      <c r="C154" s="13"/>
      <c r="D154" s="13"/>
      <c r="E154" s="13"/>
      <c r="F154" s="13"/>
      <c r="G154" s="176"/>
      <c r="H154" s="14"/>
      <c r="I154" s="14"/>
      <c r="J154" s="14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CD154" s="9"/>
      <c r="CE154" s="9"/>
    </row>
    <row r="155" spans="1:83" ht="15" x14ac:dyDescent="0.2">
      <c r="A155" s="11"/>
      <c r="B155" s="12"/>
      <c r="C155" s="13"/>
      <c r="D155" s="13"/>
      <c r="E155" s="13"/>
      <c r="F155" s="13"/>
      <c r="G155" s="176"/>
      <c r="H155" s="14"/>
      <c r="I155" s="14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CD155" s="9"/>
      <c r="CE155" s="9"/>
    </row>
    <row r="156" spans="1:83" ht="15" x14ac:dyDescent="0.2">
      <c r="A156" s="11"/>
      <c r="B156" s="12"/>
      <c r="C156" s="13"/>
      <c r="D156" s="13"/>
      <c r="E156" s="13"/>
      <c r="F156" s="13"/>
      <c r="G156" s="176"/>
      <c r="H156" s="14"/>
      <c r="I156" s="14"/>
      <c r="J156" s="1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CD156" s="9"/>
      <c r="CE156" s="9"/>
    </row>
    <row r="157" spans="1:83" ht="15" x14ac:dyDescent="0.2">
      <c r="A157" s="11"/>
      <c r="B157" s="12"/>
      <c r="C157" s="13"/>
      <c r="D157" s="13"/>
      <c r="E157" s="13"/>
      <c r="F157" s="13"/>
      <c r="G157" s="176"/>
      <c r="H157" s="14"/>
      <c r="I157" s="14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CD157" s="9"/>
      <c r="CE157" s="9"/>
    </row>
    <row r="158" spans="1:83" ht="15" x14ac:dyDescent="0.2">
      <c r="A158" s="11"/>
      <c r="B158" s="12"/>
      <c r="C158" s="13"/>
      <c r="D158" s="13"/>
      <c r="E158" s="13"/>
      <c r="F158" s="13"/>
      <c r="G158" s="176"/>
      <c r="H158" s="14"/>
      <c r="I158" s="14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CD158" s="9"/>
      <c r="CE158" s="9"/>
    </row>
    <row r="159" spans="1:83" ht="15" x14ac:dyDescent="0.2">
      <c r="A159" s="11"/>
      <c r="B159" s="12"/>
      <c r="C159" s="13"/>
      <c r="D159" s="13"/>
      <c r="E159" s="13"/>
      <c r="F159" s="13"/>
      <c r="G159" s="176"/>
      <c r="H159" s="14"/>
      <c r="I159" s="14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CD159" s="9"/>
      <c r="CE159" s="9"/>
    </row>
    <row r="160" spans="1:83" ht="15" x14ac:dyDescent="0.2">
      <c r="A160" s="11"/>
      <c r="B160" s="12"/>
      <c r="C160" s="13"/>
      <c r="D160" s="13"/>
      <c r="E160" s="13"/>
      <c r="F160" s="13"/>
      <c r="G160" s="176"/>
      <c r="H160" s="14"/>
      <c r="I160" s="14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CD160" s="9"/>
      <c r="CE160" s="9"/>
    </row>
    <row r="161" spans="1:83" ht="15" x14ac:dyDescent="0.2">
      <c r="A161" s="11"/>
      <c r="B161" s="12"/>
      <c r="C161" s="13"/>
      <c r="D161" s="13"/>
      <c r="E161" s="13"/>
      <c r="F161" s="13"/>
      <c r="G161" s="176"/>
      <c r="H161" s="14"/>
      <c r="I161" s="14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CD161" s="9"/>
      <c r="CE161" s="9"/>
    </row>
    <row r="162" spans="1:83" ht="15" x14ac:dyDescent="0.2">
      <c r="A162" s="11"/>
      <c r="B162" s="12"/>
      <c r="C162" s="13"/>
      <c r="D162" s="13"/>
      <c r="E162" s="13"/>
      <c r="F162" s="13"/>
      <c r="G162" s="176"/>
      <c r="H162" s="14"/>
      <c r="I162" s="14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CD162" s="9"/>
      <c r="CE162" s="9"/>
    </row>
    <row r="163" spans="1:83" ht="15" x14ac:dyDescent="0.2">
      <c r="A163" s="11"/>
      <c r="B163" s="12"/>
      <c r="C163" s="13"/>
      <c r="D163" s="13"/>
      <c r="E163" s="13"/>
      <c r="F163" s="13"/>
      <c r="G163" s="176"/>
      <c r="H163" s="14"/>
      <c r="I163" s="14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CD163" s="9"/>
      <c r="CE163" s="9"/>
    </row>
    <row r="164" spans="1:83" ht="15" x14ac:dyDescent="0.2">
      <c r="A164" s="11"/>
      <c r="B164" s="12"/>
      <c r="C164" s="13"/>
      <c r="D164" s="13"/>
      <c r="E164" s="13"/>
      <c r="F164" s="13"/>
      <c r="G164" s="176"/>
      <c r="H164" s="14"/>
      <c r="I164" s="14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CD164" s="9"/>
      <c r="CE164" s="9"/>
    </row>
    <row r="165" spans="1:83" ht="15" x14ac:dyDescent="0.2">
      <c r="A165" s="11"/>
      <c r="B165" s="12"/>
      <c r="C165" s="13"/>
      <c r="D165" s="13"/>
      <c r="E165" s="13"/>
      <c r="F165" s="13"/>
      <c r="G165" s="176"/>
      <c r="H165" s="14"/>
      <c r="I165" s="14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CD165" s="9"/>
      <c r="CE165" s="9"/>
    </row>
    <row r="166" spans="1:83" ht="15" x14ac:dyDescent="0.2">
      <c r="A166" s="11"/>
      <c r="B166" s="12"/>
      <c r="C166" s="13"/>
      <c r="D166" s="13"/>
      <c r="E166" s="13"/>
      <c r="F166" s="13"/>
      <c r="G166" s="176"/>
      <c r="H166" s="14"/>
      <c r="I166" s="14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CD166" s="9"/>
      <c r="CE166" s="9"/>
    </row>
    <row r="167" spans="1:83" ht="15" x14ac:dyDescent="0.2">
      <c r="A167" s="11"/>
      <c r="B167" s="12"/>
      <c r="C167" s="13"/>
      <c r="D167" s="13"/>
      <c r="E167" s="13"/>
      <c r="F167" s="13"/>
      <c r="G167" s="176"/>
      <c r="H167" s="14"/>
      <c r="I167" s="14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CD167" s="9"/>
      <c r="CE167" s="9"/>
    </row>
    <row r="168" spans="1:83" ht="15" x14ac:dyDescent="0.2">
      <c r="A168" s="11"/>
      <c r="B168" s="12"/>
      <c r="C168" s="13"/>
      <c r="D168" s="13"/>
      <c r="E168" s="13"/>
      <c r="F168" s="13"/>
      <c r="G168" s="176"/>
      <c r="H168" s="14"/>
      <c r="I168" s="14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CD168" s="9"/>
      <c r="CE168" s="9"/>
    </row>
    <row r="169" spans="1:83" ht="15" x14ac:dyDescent="0.2">
      <c r="A169" s="11"/>
      <c r="B169" s="12"/>
      <c r="C169" s="13"/>
      <c r="D169" s="13"/>
      <c r="E169" s="13"/>
      <c r="F169" s="13"/>
      <c r="G169" s="176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CD169" s="9"/>
      <c r="CE169" s="9"/>
    </row>
    <row r="170" spans="1:83" ht="15" x14ac:dyDescent="0.2">
      <c r="A170" s="11"/>
      <c r="B170" s="12"/>
      <c r="C170" s="13"/>
      <c r="D170" s="13"/>
      <c r="E170" s="13"/>
      <c r="F170" s="13"/>
      <c r="G170" s="176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CD170" s="9"/>
      <c r="CE170" s="9"/>
    </row>
    <row r="171" spans="1:83" ht="15" x14ac:dyDescent="0.2">
      <c r="A171" s="11"/>
      <c r="B171" s="12"/>
      <c r="C171" s="13"/>
      <c r="D171" s="13"/>
      <c r="E171" s="13"/>
      <c r="F171" s="13"/>
      <c r="G171" s="176"/>
      <c r="H171" s="14"/>
      <c r="I171" s="14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CD171" s="9"/>
      <c r="CE171" s="9"/>
    </row>
    <row r="172" spans="1:83" ht="15" x14ac:dyDescent="0.2">
      <c r="A172" s="11"/>
      <c r="B172" s="12"/>
      <c r="C172" s="13"/>
      <c r="D172" s="13"/>
      <c r="E172" s="13"/>
      <c r="F172" s="13"/>
      <c r="G172" s="176"/>
      <c r="H172" s="14"/>
      <c r="I172" s="14"/>
      <c r="J172" s="14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CD172" s="9"/>
      <c r="CE172" s="9"/>
    </row>
    <row r="173" spans="1:83" ht="15" x14ac:dyDescent="0.2">
      <c r="A173" s="11"/>
      <c r="B173" s="12"/>
      <c r="C173" s="13"/>
      <c r="D173" s="13"/>
      <c r="E173" s="13"/>
      <c r="F173" s="13"/>
      <c r="G173" s="176"/>
      <c r="H173" s="14"/>
      <c r="I173" s="14"/>
      <c r="J173" s="14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CD173" s="9"/>
      <c r="CE173" s="9"/>
    </row>
    <row r="174" spans="1:83" ht="15" x14ac:dyDescent="0.2">
      <c r="A174" s="11"/>
      <c r="B174" s="12"/>
      <c r="C174" s="13"/>
      <c r="D174" s="13"/>
      <c r="E174" s="13"/>
      <c r="F174" s="13"/>
      <c r="G174" s="176"/>
      <c r="H174" s="14"/>
      <c r="I174" s="14"/>
      <c r="J174" s="1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CD174" s="9"/>
      <c r="CE174" s="9"/>
    </row>
    <row r="175" spans="1:83" ht="15" x14ac:dyDescent="0.2">
      <c r="A175" s="11"/>
      <c r="B175" s="12"/>
      <c r="C175" s="13"/>
      <c r="D175" s="13"/>
      <c r="E175" s="13"/>
      <c r="F175" s="13"/>
      <c r="G175" s="176"/>
      <c r="H175" s="14"/>
      <c r="I175" s="14"/>
      <c r="J175" s="14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CD175" s="9"/>
      <c r="CE175" s="9"/>
    </row>
    <row r="176" spans="1:83" ht="15" x14ac:dyDescent="0.2">
      <c r="A176" s="11"/>
      <c r="B176" s="12"/>
      <c r="C176" s="13"/>
      <c r="D176" s="13"/>
      <c r="E176" s="13"/>
      <c r="F176" s="13"/>
      <c r="G176" s="176"/>
      <c r="H176" s="14"/>
      <c r="I176" s="14"/>
      <c r="J176" s="14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CD176" s="9"/>
      <c r="CE176" s="9"/>
    </row>
    <row r="177" spans="1:83" ht="15" x14ac:dyDescent="0.2">
      <c r="A177" s="11"/>
      <c r="B177" s="12"/>
      <c r="C177" s="13"/>
      <c r="D177" s="13"/>
      <c r="E177" s="13"/>
      <c r="F177" s="13"/>
      <c r="G177" s="176"/>
      <c r="H177" s="14"/>
      <c r="I177" s="14"/>
      <c r="J177" s="14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CD177" s="9"/>
      <c r="CE177" s="9"/>
    </row>
    <row r="178" spans="1:83" ht="15" x14ac:dyDescent="0.2">
      <c r="A178" s="11"/>
      <c r="B178" s="12"/>
      <c r="C178" s="13"/>
      <c r="D178" s="13"/>
      <c r="E178" s="13"/>
      <c r="F178" s="13"/>
      <c r="G178" s="176"/>
      <c r="H178" s="14"/>
      <c r="I178" s="14"/>
      <c r="J178" s="14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CD178" s="9"/>
      <c r="CE178" s="9"/>
    </row>
    <row r="179" spans="1:83" ht="15" x14ac:dyDescent="0.2">
      <c r="A179" s="11"/>
      <c r="B179" s="12"/>
      <c r="C179" s="13"/>
      <c r="D179" s="13"/>
      <c r="E179" s="13"/>
      <c r="F179" s="13"/>
      <c r="G179" s="176"/>
      <c r="H179" s="14"/>
      <c r="I179" s="14"/>
      <c r="J179" s="14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CD179" s="9"/>
      <c r="CE179" s="9"/>
    </row>
    <row r="180" spans="1:83" ht="15" x14ac:dyDescent="0.2">
      <c r="A180" s="11"/>
      <c r="B180" s="12"/>
      <c r="C180" s="13"/>
      <c r="D180" s="13"/>
      <c r="E180" s="13"/>
      <c r="F180" s="13"/>
      <c r="G180" s="176"/>
      <c r="H180" s="14"/>
      <c r="I180" s="14"/>
      <c r="J180" s="14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CD180" s="9"/>
      <c r="CE180" s="9"/>
    </row>
    <row r="181" spans="1:83" ht="15" x14ac:dyDescent="0.2">
      <c r="A181" s="11"/>
      <c r="B181" s="12"/>
      <c r="C181" s="13"/>
      <c r="D181" s="13"/>
      <c r="E181" s="13"/>
      <c r="F181" s="13"/>
      <c r="G181" s="176"/>
      <c r="H181" s="14"/>
      <c r="I181" s="14"/>
      <c r="J181" s="14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CD181" s="9"/>
      <c r="CE181" s="9"/>
    </row>
    <row r="182" spans="1:83" ht="15" x14ac:dyDescent="0.2">
      <c r="A182" s="11"/>
      <c r="B182" s="12"/>
      <c r="C182" s="13"/>
      <c r="D182" s="13"/>
      <c r="E182" s="13"/>
      <c r="F182" s="13"/>
      <c r="G182" s="176"/>
      <c r="H182" s="14"/>
      <c r="I182" s="14"/>
      <c r="J182" s="14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CD182" s="9"/>
      <c r="CE182" s="9"/>
    </row>
    <row r="183" spans="1:83" ht="15" x14ac:dyDescent="0.2">
      <c r="A183" s="11"/>
      <c r="B183" s="12"/>
      <c r="C183" s="13"/>
      <c r="D183" s="13"/>
      <c r="E183" s="13"/>
      <c r="F183" s="13"/>
      <c r="G183" s="176"/>
      <c r="H183" s="14"/>
      <c r="I183" s="14"/>
      <c r="J183" s="14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CD183" s="9"/>
      <c r="CE183" s="9"/>
    </row>
    <row r="184" spans="1:83" ht="15" x14ac:dyDescent="0.2">
      <c r="A184" s="11"/>
      <c r="B184" s="12"/>
      <c r="C184" s="13"/>
      <c r="D184" s="13"/>
      <c r="E184" s="13"/>
      <c r="F184" s="13"/>
      <c r="G184" s="176"/>
      <c r="H184" s="14"/>
      <c r="I184" s="14"/>
      <c r="J184" s="14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CD184" s="9"/>
      <c r="CE184" s="9"/>
    </row>
    <row r="185" spans="1:83" ht="15" x14ac:dyDescent="0.2">
      <c r="A185" s="11"/>
      <c r="B185" s="12"/>
      <c r="C185" s="13"/>
      <c r="D185" s="13"/>
      <c r="E185" s="13"/>
      <c r="F185" s="13"/>
      <c r="G185" s="176"/>
      <c r="H185" s="14"/>
      <c r="I185" s="14"/>
      <c r="J185" s="14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CD185" s="9"/>
      <c r="CE185" s="9"/>
    </row>
    <row r="186" spans="1:83" ht="15" x14ac:dyDescent="0.2">
      <c r="A186" s="11"/>
      <c r="B186" s="12"/>
      <c r="C186" s="13"/>
      <c r="D186" s="13"/>
      <c r="E186" s="13"/>
      <c r="F186" s="13"/>
      <c r="G186" s="176"/>
      <c r="H186" s="14"/>
      <c r="I186" s="14"/>
      <c r="J186" s="14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CD186" s="9"/>
      <c r="CE186" s="9"/>
    </row>
    <row r="187" spans="1:83" ht="15" x14ac:dyDescent="0.2">
      <c r="A187" s="11"/>
      <c r="B187" s="12"/>
      <c r="C187" s="13"/>
      <c r="D187" s="13"/>
      <c r="E187" s="13"/>
      <c r="F187" s="13"/>
      <c r="G187" s="176"/>
      <c r="H187" s="14"/>
      <c r="I187" s="14"/>
      <c r="J187" s="14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CD187" s="9"/>
      <c r="CE187" s="9"/>
    </row>
    <row r="188" spans="1:83" ht="15" x14ac:dyDescent="0.2">
      <c r="A188" s="11"/>
      <c r="B188" s="12"/>
      <c r="C188" s="13"/>
      <c r="D188" s="13"/>
      <c r="E188" s="13"/>
      <c r="F188" s="13"/>
      <c r="G188" s="176"/>
      <c r="H188" s="14"/>
      <c r="I188" s="14"/>
      <c r="J188" s="14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CD188" s="9"/>
      <c r="CE188" s="9"/>
    </row>
    <row r="189" spans="1:83" ht="15" x14ac:dyDescent="0.2">
      <c r="A189" s="11"/>
      <c r="B189" s="12"/>
      <c r="C189" s="13"/>
      <c r="D189" s="13"/>
      <c r="E189" s="13"/>
      <c r="F189" s="13"/>
      <c r="G189" s="176"/>
      <c r="H189" s="14"/>
      <c r="I189" s="14"/>
      <c r="J189" s="14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CD189" s="9"/>
      <c r="CE189" s="9"/>
    </row>
    <row r="190" spans="1:83" ht="15" x14ac:dyDescent="0.2">
      <c r="A190" s="11"/>
      <c r="B190" s="12"/>
      <c r="C190" s="13"/>
      <c r="D190" s="13"/>
      <c r="E190" s="13"/>
      <c r="F190" s="13"/>
      <c r="G190" s="176"/>
      <c r="H190" s="14"/>
      <c r="I190" s="14"/>
      <c r="J190" s="14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CD190" s="9"/>
      <c r="CE190" s="9"/>
    </row>
    <row r="191" spans="1:83" ht="15" x14ac:dyDescent="0.2">
      <c r="A191" s="11"/>
      <c r="B191" s="12"/>
      <c r="C191" s="13"/>
      <c r="D191" s="13"/>
      <c r="E191" s="13"/>
      <c r="F191" s="13"/>
      <c r="G191" s="176"/>
      <c r="H191" s="14"/>
      <c r="I191" s="14"/>
      <c r="J191" s="14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CD191" s="9"/>
      <c r="CE191" s="9"/>
    </row>
    <row r="192" spans="1:83" ht="15" x14ac:dyDescent="0.2">
      <c r="A192" s="11"/>
      <c r="B192" s="12"/>
      <c r="C192" s="13"/>
      <c r="D192" s="13"/>
      <c r="E192" s="13"/>
      <c r="F192" s="13"/>
      <c r="G192" s="176"/>
      <c r="H192" s="14"/>
      <c r="I192" s="14"/>
      <c r="J192" s="14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CD192" s="9"/>
      <c r="CE192" s="9"/>
    </row>
    <row r="193" spans="1:83" ht="15" x14ac:dyDescent="0.2">
      <c r="A193" s="11"/>
      <c r="B193" s="12"/>
      <c r="C193" s="13"/>
      <c r="D193" s="13"/>
      <c r="E193" s="13"/>
      <c r="F193" s="13"/>
      <c r="G193" s="176"/>
      <c r="H193" s="14"/>
      <c r="I193" s="14"/>
      <c r="J193" s="14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CD193" s="9"/>
      <c r="CE193" s="9"/>
    </row>
    <row r="194" spans="1:83" ht="15" x14ac:dyDescent="0.2">
      <c r="A194" s="11"/>
      <c r="B194" s="12"/>
      <c r="C194" s="13"/>
      <c r="D194" s="13"/>
      <c r="E194" s="13"/>
      <c r="F194" s="13"/>
      <c r="G194" s="176"/>
      <c r="H194" s="14"/>
      <c r="I194" s="14"/>
      <c r="J194" s="14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CD194" s="9"/>
      <c r="CE194" s="9"/>
    </row>
    <row r="195" spans="1:83" ht="15" x14ac:dyDescent="0.2">
      <c r="A195" s="11"/>
      <c r="B195" s="12"/>
      <c r="C195" s="13"/>
      <c r="D195" s="13"/>
      <c r="E195" s="13"/>
      <c r="F195" s="13"/>
      <c r="G195" s="176"/>
      <c r="H195" s="14"/>
      <c r="I195" s="14"/>
      <c r="J195" s="14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CD195" s="9"/>
      <c r="CE195" s="9"/>
    </row>
    <row r="196" spans="1:83" ht="15" x14ac:dyDescent="0.2">
      <c r="A196" s="11"/>
      <c r="B196" s="12"/>
      <c r="C196" s="13"/>
      <c r="D196" s="13"/>
      <c r="E196" s="13"/>
      <c r="F196" s="13"/>
      <c r="G196" s="176"/>
      <c r="H196" s="14"/>
      <c r="I196" s="14"/>
      <c r="J196" s="14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CD196" s="9"/>
      <c r="CE196" s="9"/>
    </row>
    <row r="197" spans="1:83" ht="15" x14ac:dyDescent="0.2">
      <c r="A197" s="11"/>
      <c r="B197" s="12"/>
      <c r="C197" s="13"/>
      <c r="D197" s="13"/>
      <c r="E197" s="13"/>
      <c r="F197" s="13"/>
      <c r="G197" s="176"/>
      <c r="H197" s="14"/>
      <c r="I197" s="14"/>
      <c r="J197" s="14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CD197" s="9"/>
      <c r="CE197" s="9"/>
    </row>
    <row r="198" spans="1:83" ht="15" x14ac:dyDescent="0.2">
      <c r="A198" s="11"/>
      <c r="B198" s="12"/>
      <c r="C198" s="13"/>
      <c r="D198" s="13"/>
      <c r="E198" s="13"/>
      <c r="F198" s="13"/>
      <c r="G198" s="176"/>
      <c r="H198" s="14"/>
      <c r="I198" s="14"/>
      <c r="J198" s="14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CD198" s="9"/>
      <c r="CE198" s="9"/>
    </row>
    <row r="199" spans="1:83" ht="15" x14ac:dyDescent="0.2">
      <c r="A199" s="11"/>
      <c r="B199" s="12"/>
      <c r="C199" s="13"/>
      <c r="D199" s="13"/>
      <c r="E199" s="13"/>
      <c r="F199" s="13"/>
      <c r="G199" s="176"/>
      <c r="H199" s="14"/>
      <c r="I199" s="14"/>
      <c r="J199" s="14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CD199" s="9"/>
      <c r="CE199" s="9"/>
    </row>
    <row r="200" spans="1:83" ht="15" x14ac:dyDescent="0.2">
      <c r="A200" s="11"/>
      <c r="B200" s="12"/>
      <c r="C200" s="13"/>
      <c r="D200" s="13"/>
      <c r="E200" s="13"/>
      <c r="F200" s="13"/>
      <c r="G200" s="176"/>
      <c r="H200" s="14"/>
      <c r="I200" s="14"/>
      <c r="J200" s="14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CD200" s="9"/>
      <c r="CE200" s="9"/>
    </row>
    <row r="201" spans="1:83" ht="15" x14ac:dyDescent="0.2">
      <c r="A201" s="11"/>
      <c r="B201" s="12"/>
      <c r="C201" s="13"/>
      <c r="D201" s="13"/>
      <c r="E201" s="13"/>
      <c r="F201" s="13"/>
      <c r="G201" s="176"/>
      <c r="H201" s="14"/>
      <c r="I201" s="14"/>
      <c r="J201" s="14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CD201" s="9"/>
      <c r="CE201" s="9"/>
    </row>
    <row r="202" spans="1:83" ht="15" x14ac:dyDescent="0.2">
      <c r="A202" s="11"/>
      <c r="B202" s="12"/>
      <c r="C202" s="13"/>
      <c r="D202" s="13"/>
      <c r="E202" s="13"/>
      <c r="F202" s="13"/>
      <c r="G202" s="176"/>
      <c r="H202" s="14"/>
      <c r="I202" s="14"/>
      <c r="J202" s="14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CD202" s="9"/>
      <c r="CE202" s="9"/>
    </row>
    <row r="203" spans="1:83" ht="15" x14ac:dyDescent="0.2">
      <c r="A203" s="11"/>
      <c r="B203" s="12"/>
      <c r="C203" s="13"/>
      <c r="D203" s="13"/>
      <c r="E203" s="13"/>
      <c r="F203" s="13"/>
      <c r="G203" s="176"/>
      <c r="H203" s="14"/>
      <c r="I203" s="14"/>
      <c r="J203" s="14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CD203" s="9"/>
      <c r="CE203" s="9"/>
    </row>
    <row r="204" spans="1:83" ht="15" x14ac:dyDescent="0.2">
      <c r="A204" s="11"/>
      <c r="B204" s="12"/>
      <c r="C204" s="13"/>
      <c r="D204" s="13"/>
      <c r="E204" s="13"/>
      <c r="F204" s="13"/>
      <c r="G204" s="176"/>
      <c r="H204" s="14"/>
      <c r="I204" s="14"/>
      <c r="J204" s="14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CD204" s="9"/>
      <c r="CE204" s="9"/>
    </row>
    <row r="205" spans="1:83" ht="15" x14ac:dyDescent="0.2">
      <c r="A205" s="11"/>
      <c r="B205" s="12"/>
      <c r="C205" s="13"/>
      <c r="D205" s="13"/>
      <c r="E205" s="13"/>
      <c r="F205" s="13"/>
      <c r="G205" s="176"/>
      <c r="H205" s="14"/>
      <c r="I205" s="14"/>
      <c r="J205" s="14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CD205" s="9"/>
      <c r="CE205" s="9"/>
    </row>
    <row r="206" spans="1:83" ht="15" x14ac:dyDescent="0.2">
      <c r="A206" s="11"/>
      <c r="B206" s="12"/>
      <c r="C206" s="13"/>
      <c r="D206" s="13"/>
      <c r="E206" s="13"/>
      <c r="F206" s="13"/>
      <c r="G206" s="176"/>
      <c r="H206" s="14"/>
      <c r="I206" s="14"/>
      <c r="J206" s="14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CD206" s="9"/>
      <c r="CE206" s="9"/>
    </row>
    <row r="207" spans="1:83" ht="15" x14ac:dyDescent="0.2">
      <c r="A207" s="11"/>
      <c r="B207" s="12"/>
      <c r="C207" s="13"/>
      <c r="D207" s="13"/>
      <c r="E207" s="13"/>
      <c r="F207" s="13"/>
      <c r="G207" s="176"/>
      <c r="H207" s="14"/>
      <c r="I207" s="14"/>
      <c r="J207" s="14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CD207" s="9"/>
      <c r="CE207" s="9"/>
    </row>
    <row r="208" spans="1:83" ht="15" x14ac:dyDescent="0.2">
      <c r="A208" s="11"/>
      <c r="B208" s="12"/>
      <c r="C208" s="13"/>
      <c r="D208" s="13"/>
      <c r="E208" s="13"/>
      <c r="F208" s="13"/>
      <c r="G208" s="176"/>
      <c r="H208" s="14"/>
      <c r="I208" s="14"/>
      <c r="J208" s="14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CD208" s="9"/>
      <c r="CE208" s="9"/>
    </row>
    <row r="209" spans="1:83" ht="15" x14ac:dyDescent="0.2">
      <c r="A209" s="11"/>
      <c r="B209" s="12"/>
      <c r="C209" s="13"/>
      <c r="D209" s="13"/>
      <c r="E209" s="13"/>
      <c r="F209" s="13"/>
      <c r="G209" s="176"/>
      <c r="H209" s="14"/>
      <c r="I209" s="14"/>
      <c r="J209" s="1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CD209" s="9"/>
      <c r="CE209" s="9"/>
    </row>
    <row r="210" spans="1:83" ht="15" x14ac:dyDescent="0.2">
      <c r="A210" s="11"/>
      <c r="B210" s="12"/>
      <c r="C210" s="13"/>
      <c r="D210" s="13"/>
      <c r="E210" s="13"/>
      <c r="F210" s="13"/>
      <c r="G210" s="176"/>
      <c r="H210" s="14"/>
      <c r="I210" s="14"/>
      <c r="J210" s="1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CD210" s="9"/>
      <c r="CE210" s="9"/>
    </row>
    <row r="211" spans="1:83" ht="15" x14ac:dyDescent="0.2">
      <c r="A211" s="11"/>
      <c r="B211" s="12"/>
      <c r="C211" s="13"/>
      <c r="D211" s="13"/>
      <c r="E211" s="13"/>
      <c r="F211" s="13"/>
      <c r="G211" s="176"/>
      <c r="H211" s="14"/>
      <c r="I211" s="14"/>
      <c r="J211" s="14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CD211" s="9"/>
      <c r="CE211" s="9"/>
    </row>
    <row r="212" spans="1:83" ht="15" x14ac:dyDescent="0.2">
      <c r="A212" s="11"/>
      <c r="B212" s="12"/>
      <c r="C212" s="13"/>
      <c r="D212" s="13"/>
      <c r="E212" s="13"/>
      <c r="F212" s="13"/>
      <c r="G212" s="176"/>
      <c r="H212" s="14"/>
      <c r="I212" s="14"/>
      <c r="J212" s="14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CD212" s="9"/>
      <c r="CE212" s="9"/>
    </row>
    <row r="213" spans="1:83" ht="15" x14ac:dyDescent="0.2">
      <c r="A213" s="11"/>
      <c r="B213" s="12"/>
      <c r="C213" s="13"/>
      <c r="D213" s="13"/>
      <c r="E213" s="13"/>
      <c r="F213" s="13"/>
      <c r="G213" s="176"/>
      <c r="H213" s="14"/>
      <c r="I213" s="14"/>
      <c r="J213" s="14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CD213" s="9"/>
      <c r="CE213" s="9"/>
    </row>
    <row r="214" spans="1:83" ht="15" x14ac:dyDescent="0.2">
      <c r="A214" s="11"/>
      <c r="B214" s="12"/>
      <c r="C214" s="13"/>
      <c r="D214" s="13"/>
      <c r="E214" s="13"/>
      <c r="F214" s="13"/>
      <c r="G214" s="176"/>
      <c r="H214" s="14"/>
      <c r="I214" s="14"/>
      <c r="J214" s="14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CD214" s="9"/>
      <c r="CE214" s="9"/>
    </row>
    <row r="215" spans="1:83" ht="15" x14ac:dyDescent="0.2">
      <c r="A215" s="11"/>
      <c r="B215" s="12"/>
      <c r="C215" s="13"/>
      <c r="D215" s="13"/>
      <c r="E215" s="13"/>
      <c r="F215" s="13"/>
      <c r="G215" s="176"/>
      <c r="H215" s="14"/>
      <c r="I215" s="14"/>
      <c r="J215" s="14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CD215" s="9"/>
      <c r="CE215" s="9"/>
    </row>
    <row r="216" spans="1:83" ht="15" x14ac:dyDescent="0.2">
      <c r="A216" s="11"/>
      <c r="B216" s="12"/>
      <c r="C216" s="13"/>
      <c r="D216" s="13"/>
      <c r="E216" s="13"/>
      <c r="F216" s="13"/>
      <c r="G216" s="176"/>
      <c r="H216" s="14"/>
      <c r="I216" s="14"/>
      <c r="J216" s="14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CD216" s="9"/>
      <c r="CE216" s="9"/>
    </row>
    <row r="217" spans="1:83" ht="15" x14ac:dyDescent="0.2">
      <c r="A217" s="11"/>
      <c r="B217" s="12"/>
      <c r="C217" s="13"/>
      <c r="D217" s="13"/>
      <c r="E217" s="13"/>
      <c r="F217" s="13"/>
      <c r="G217" s="176"/>
      <c r="H217" s="14"/>
      <c r="I217" s="14"/>
      <c r="J217" s="14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CD217" s="9"/>
      <c r="CE217" s="9"/>
    </row>
    <row r="218" spans="1:83" ht="15" x14ac:dyDescent="0.2">
      <c r="A218" s="11"/>
      <c r="B218" s="12"/>
      <c r="C218" s="13"/>
      <c r="D218" s="13"/>
      <c r="E218" s="13"/>
      <c r="F218" s="13"/>
      <c r="G218" s="176"/>
      <c r="H218" s="14"/>
      <c r="I218" s="14"/>
      <c r="J218" s="14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CD218" s="9"/>
      <c r="CE218" s="9"/>
    </row>
    <row r="219" spans="1:83" ht="15" x14ac:dyDescent="0.2">
      <c r="A219" s="11"/>
      <c r="B219" s="12"/>
      <c r="C219" s="13"/>
      <c r="D219" s="13"/>
      <c r="E219" s="13"/>
      <c r="F219" s="13"/>
      <c r="G219" s="176"/>
      <c r="H219" s="14"/>
      <c r="I219" s="14"/>
      <c r="J219" s="14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CD219" s="9"/>
      <c r="CE219" s="9"/>
    </row>
    <row r="220" spans="1:83" ht="15" x14ac:dyDescent="0.2">
      <c r="A220" s="11"/>
      <c r="B220" s="12"/>
      <c r="C220" s="13"/>
      <c r="D220" s="13"/>
      <c r="E220" s="13"/>
      <c r="F220" s="13"/>
      <c r="G220" s="176"/>
      <c r="H220" s="14"/>
      <c r="I220" s="14"/>
      <c r="J220" s="14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CD220" s="9"/>
      <c r="CE220" s="9"/>
    </row>
    <row r="221" spans="1:83" ht="15" x14ac:dyDescent="0.2">
      <c r="A221" s="11"/>
      <c r="B221" s="12"/>
      <c r="C221" s="13"/>
      <c r="D221" s="13"/>
      <c r="E221" s="13"/>
      <c r="F221" s="13"/>
      <c r="G221" s="176"/>
      <c r="H221" s="14"/>
      <c r="I221" s="14"/>
      <c r="J221" s="14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CD221" s="9"/>
      <c r="CE221" s="9"/>
    </row>
    <row r="222" spans="1:83" ht="15" x14ac:dyDescent="0.2">
      <c r="A222" s="11"/>
      <c r="B222" s="12"/>
      <c r="C222" s="13"/>
      <c r="D222" s="13"/>
      <c r="E222" s="13"/>
      <c r="F222" s="13"/>
      <c r="G222" s="176"/>
      <c r="H222" s="14"/>
      <c r="I222" s="14"/>
      <c r="J222" s="14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CD222" s="9"/>
      <c r="CE222" s="9"/>
    </row>
    <row r="223" spans="1:83" ht="15" x14ac:dyDescent="0.2">
      <c r="A223" s="11"/>
      <c r="B223" s="12"/>
      <c r="C223" s="13"/>
      <c r="D223" s="13"/>
      <c r="E223" s="13"/>
      <c r="F223" s="13"/>
      <c r="G223" s="176"/>
      <c r="H223" s="14"/>
      <c r="I223" s="14"/>
      <c r="J223" s="14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CD223" s="9"/>
      <c r="CE223" s="9"/>
    </row>
    <row r="224" spans="1:83" ht="15" x14ac:dyDescent="0.2">
      <c r="A224" s="11"/>
      <c r="B224" s="12"/>
      <c r="C224" s="13"/>
      <c r="D224" s="13"/>
      <c r="E224" s="13"/>
      <c r="F224" s="13"/>
      <c r="G224" s="176"/>
      <c r="H224" s="14"/>
      <c r="I224" s="14"/>
      <c r="J224" s="14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CD224" s="9"/>
      <c r="CE224" s="9"/>
    </row>
    <row r="225" spans="1:83" ht="15" x14ac:dyDescent="0.2">
      <c r="A225" s="11"/>
      <c r="B225" s="12"/>
      <c r="C225" s="13"/>
      <c r="D225" s="13"/>
      <c r="E225" s="13"/>
      <c r="F225" s="13"/>
      <c r="G225" s="176"/>
      <c r="H225" s="14"/>
      <c r="I225" s="14"/>
      <c r="J225" s="14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CD225" s="9"/>
      <c r="CE225" s="9"/>
    </row>
    <row r="226" spans="1:83" ht="15" x14ac:dyDescent="0.2">
      <c r="A226" s="11"/>
      <c r="B226" s="12"/>
      <c r="C226" s="13"/>
      <c r="D226" s="13"/>
      <c r="E226" s="13"/>
      <c r="F226" s="13"/>
      <c r="G226" s="176"/>
      <c r="H226" s="14"/>
      <c r="I226" s="14"/>
      <c r="J226" s="14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CD226" s="9"/>
      <c r="CE226" s="9"/>
    </row>
    <row r="227" spans="1:83" ht="15" x14ac:dyDescent="0.2">
      <c r="A227" s="11"/>
      <c r="B227" s="12"/>
      <c r="C227" s="13"/>
      <c r="D227" s="13"/>
      <c r="E227" s="13"/>
      <c r="F227" s="13"/>
      <c r="G227" s="176"/>
      <c r="H227" s="14"/>
      <c r="I227" s="14"/>
      <c r="J227" s="14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CD227" s="9"/>
      <c r="CE227" s="9"/>
    </row>
    <row r="228" spans="1:83" ht="15" x14ac:dyDescent="0.2">
      <c r="A228" s="11"/>
      <c r="B228" s="12"/>
      <c r="C228" s="13"/>
      <c r="D228" s="13"/>
      <c r="E228" s="13"/>
      <c r="F228" s="13"/>
      <c r="G228" s="176"/>
      <c r="H228" s="14"/>
      <c r="I228" s="14"/>
      <c r="J228" s="14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CD228" s="9"/>
      <c r="CE228" s="9"/>
    </row>
    <row r="229" spans="1:83" ht="15" x14ac:dyDescent="0.2">
      <c r="A229" s="11"/>
      <c r="B229" s="12"/>
      <c r="C229" s="13"/>
      <c r="D229" s="13"/>
      <c r="E229" s="13"/>
      <c r="F229" s="13"/>
      <c r="G229" s="176"/>
      <c r="H229" s="14"/>
      <c r="I229" s="14"/>
      <c r="J229" s="14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CD229" s="9"/>
      <c r="CE229" s="9"/>
    </row>
    <row r="230" spans="1:83" ht="15" x14ac:dyDescent="0.2">
      <c r="A230" s="11"/>
      <c r="B230" s="12"/>
      <c r="C230" s="13"/>
      <c r="D230" s="13"/>
      <c r="E230" s="13"/>
      <c r="F230" s="13"/>
      <c r="G230" s="176"/>
      <c r="H230" s="14"/>
      <c r="I230" s="14"/>
      <c r="J230" s="14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CD230" s="9"/>
      <c r="CE230" s="9"/>
    </row>
    <row r="231" spans="1:83" ht="15" x14ac:dyDescent="0.2">
      <c r="A231" s="11"/>
      <c r="B231" s="12"/>
      <c r="C231" s="13"/>
      <c r="D231" s="13"/>
      <c r="E231" s="13"/>
      <c r="F231" s="13"/>
      <c r="G231" s="176"/>
      <c r="H231" s="14"/>
      <c r="I231" s="14"/>
      <c r="J231" s="14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CD231" s="9"/>
      <c r="CE231" s="9"/>
    </row>
    <row r="232" spans="1:83" ht="15" x14ac:dyDescent="0.2">
      <c r="A232" s="11"/>
      <c r="B232" s="12"/>
      <c r="C232" s="13"/>
      <c r="D232" s="13"/>
      <c r="E232" s="13"/>
      <c r="F232" s="13"/>
      <c r="G232" s="176"/>
      <c r="H232" s="14"/>
      <c r="I232" s="14"/>
      <c r="J232" s="14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CD232" s="9"/>
      <c r="CE232" s="9"/>
    </row>
    <row r="233" spans="1:83" ht="15" x14ac:dyDescent="0.2">
      <c r="A233" s="11"/>
      <c r="B233" s="12"/>
      <c r="C233" s="13"/>
      <c r="D233" s="13"/>
      <c r="E233" s="13"/>
      <c r="F233" s="13"/>
      <c r="G233" s="176"/>
      <c r="H233" s="14"/>
      <c r="I233" s="14"/>
      <c r="J233" s="14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CD233" s="9"/>
      <c r="CE233" s="9"/>
    </row>
    <row r="234" spans="1:83" ht="15" x14ac:dyDescent="0.2">
      <c r="A234" s="11"/>
      <c r="B234" s="12"/>
      <c r="C234" s="13"/>
      <c r="D234" s="13"/>
      <c r="E234" s="13"/>
      <c r="F234" s="13"/>
      <c r="G234" s="176"/>
      <c r="H234" s="14"/>
      <c r="I234" s="14"/>
      <c r="J234" s="14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CD234" s="9"/>
      <c r="CE234" s="9"/>
    </row>
    <row r="235" spans="1:83" ht="15" x14ac:dyDescent="0.2">
      <c r="A235" s="11"/>
      <c r="B235" s="12"/>
      <c r="C235" s="13"/>
      <c r="D235" s="13"/>
      <c r="E235" s="13"/>
      <c r="F235" s="13"/>
      <c r="G235" s="176"/>
      <c r="H235" s="14"/>
      <c r="I235" s="14"/>
      <c r="J235" s="14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CD235" s="9"/>
      <c r="CE235" s="9"/>
    </row>
    <row r="236" spans="1:83" ht="15" x14ac:dyDescent="0.2">
      <c r="A236" s="11"/>
      <c r="B236" s="12"/>
      <c r="C236" s="13"/>
      <c r="D236" s="13"/>
      <c r="E236" s="13"/>
      <c r="F236" s="13"/>
      <c r="G236" s="176"/>
      <c r="H236" s="14"/>
      <c r="I236" s="14"/>
      <c r="J236" s="14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CD236" s="9"/>
      <c r="CE236" s="9"/>
    </row>
    <row r="237" spans="1:83" ht="15" x14ac:dyDescent="0.2">
      <c r="A237" s="11"/>
      <c r="B237" s="12"/>
      <c r="C237" s="13"/>
      <c r="D237" s="13"/>
      <c r="E237" s="13"/>
      <c r="F237" s="13"/>
      <c r="G237" s="176"/>
      <c r="H237" s="14"/>
      <c r="I237" s="14"/>
      <c r="J237" s="14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CD237" s="9"/>
      <c r="CE237" s="9"/>
    </row>
    <row r="238" spans="1:83" ht="15" x14ac:dyDescent="0.2">
      <c r="A238" s="11"/>
      <c r="B238" s="12"/>
      <c r="C238" s="13"/>
      <c r="D238" s="13"/>
      <c r="E238" s="13"/>
      <c r="F238" s="13"/>
      <c r="G238" s="176"/>
      <c r="H238" s="14"/>
      <c r="I238" s="14"/>
      <c r="J238" s="14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CD238" s="9"/>
      <c r="CE238" s="9"/>
    </row>
    <row r="239" spans="1:83" ht="15" x14ac:dyDescent="0.2">
      <c r="A239" s="11"/>
      <c r="B239" s="12"/>
      <c r="C239" s="13"/>
      <c r="D239" s="13"/>
      <c r="E239" s="13"/>
      <c r="F239" s="13"/>
      <c r="G239" s="176"/>
      <c r="H239" s="14"/>
      <c r="I239" s="14"/>
      <c r="J239" s="14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CD239" s="9"/>
      <c r="CE239" s="9"/>
    </row>
    <row r="240" spans="1:83" ht="15" x14ac:dyDescent="0.2">
      <c r="A240" s="11"/>
      <c r="B240" s="12"/>
      <c r="C240" s="13"/>
      <c r="D240" s="13"/>
      <c r="E240" s="13"/>
      <c r="F240" s="13"/>
      <c r="G240" s="176"/>
      <c r="H240" s="14"/>
      <c r="I240" s="14"/>
      <c r="J240" s="14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CD240" s="9"/>
      <c r="CE240" s="9"/>
    </row>
    <row r="241" spans="1:83" ht="15" x14ac:dyDescent="0.2">
      <c r="A241" s="11"/>
      <c r="B241" s="12"/>
      <c r="C241" s="13"/>
      <c r="D241" s="13"/>
      <c r="E241" s="13"/>
      <c r="F241" s="13"/>
      <c r="G241" s="176"/>
      <c r="H241" s="14"/>
      <c r="I241" s="14"/>
      <c r="J241" s="14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CD241" s="9"/>
      <c r="CE241" s="9"/>
    </row>
    <row r="242" spans="1:83" ht="15" x14ac:dyDescent="0.2">
      <c r="A242" s="11"/>
      <c r="B242" s="12"/>
      <c r="C242" s="13"/>
      <c r="D242" s="13"/>
      <c r="E242" s="13"/>
      <c r="F242" s="13"/>
      <c r="G242" s="176"/>
      <c r="H242" s="14"/>
      <c r="I242" s="14"/>
      <c r="J242" s="14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CD242" s="9"/>
      <c r="CE242" s="9"/>
    </row>
    <row r="243" spans="1:83" ht="15" x14ac:dyDescent="0.2">
      <c r="A243" s="11"/>
      <c r="B243" s="12"/>
      <c r="C243" s="13"/>
      <c r="D243" s="13"/>
      <c r="E243" s="13"/>
      <c r="F243" s="13"/>
      <c r="G243" s="176"/>
      <c r="H243" s="14"/>
      <c r="I243" s="14"/>
      <c r="J243" s="14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CD243" s="9"/>
      <c r="CE243" s="9"/>
    </row>
    <row r="244" spans="1:83" ht="15" x14ac:dyDescent="0.2">
      <c r="A244" s="11"/>
      <c r="B244" s="12"/>
      <c r="C244" s="13"/>
      <c r="D244" s="13"/>
      <c r="E244" s="13"/>
      <c r="F244" s="13"/>
      <c r="G244" s="176"/>
      <c r="H244" s="14"/>
      <c r="I244" s="14"/>
      <c r="J244" s="14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CD244" s="9"/>
      <c r="CE244" s="9"/>
    </row>
    <row r="245" spans="1:83" ht="15" x14ac:dyDescent="0.2">
      <c r="A245" s="11"/>
      <c r="B245" s="12"/>
      <c r="C245" s="13"/>
      <c r="D245" s="13"/>
      <c r="E245" s="13"/>
      <c r="F245" s="13"/>
      <c r="G245" s="176"/>
      <c r="H245" s="14"/>
      <c r="I245" s="14"/>
      <c r="J245" s="14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CD245" s="9"/>
      <c r="CE245" s="9"/>
    </row>
    <row r="246" spans="1:83" ht="15" x14ac:dyDescent="0.2">
      <c r="A246" s="11"/>
      <c r="B246" s="12"/>
      <c r="C246" s="13"/>
      <c r="D246" s="13"/>
      <c r="E246" s="13"/>
      <c r="F246" s="13"/>
      <c r="G246" s="176"/>
      <c r="H246" s="14"/>
      <c r="I246" s="14"/>
      <c r="J246" s="14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CD246" s="9"/>
      <c r="CE246" s="9"/>
    </row>
    <row r="247" spans="1:83" ht="15" x14ac:dyDescent="0.2">
      <c r="A247" s="11"/>
      <c r="B247" s="12"/>
      <c r="C247" s="13"/>
      <c r="D247" s="13"/>
      <c r="E247" s="13"/>
      <c r="F247" s="13"/>
      <c r="G247" s="176"/>
      <c r="H247" s="14"/>
      <c r="I247" s="14"/>
      <c r="J247" s="14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CD247" s="9"/>
      <c r="CE247" s="9"/>
    </row>
    <row r="248" spans="1:83" ht="15" x14ac:dyDescent="0.2">
      <c r="A248" s="11"/>
      <c r="B248" s="12"/>
      <c r="C248" s="13"/>
      <c r="D248" s="13"/>
      <c r="E248" s="13"/>
      <c r="F248" s="13"/>
      <c r="G248" s="176"/>
      <c r="H248" s="14"/>
      <c r="I248" s="14"/>
      <c r="J248" s="14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CD248" s="9"/>
      <c r="CE248" s="9"/>
    </row>
    <row r="249" spans="1:83" ht="15" x14ac:dyDescent="0.2">
      <c r="A249" s="11"/>
      <c r="B249" s="12"/>
      <c r="C249" s="13"/>
      <c r="D249" s="13"/>
      <c r="E249" s="13"/>
      <c r="F249" s="13"/>
      <c r="G249" s="176"/>
      <c r="H249" s="14"/>
      <c r="I249" s="14"/>
      <c r="J249" s="1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CD249" s="9"/>
      <c r="CE249" s="9"/>
    </row>
    <row r="250" spans="1:83" ht="15" x14ac:dyDescent="0.2">
      <c r="A250" s="11"/>
      <c r="B250" s="12"/>
      <c r="C250" s="13"/>
      <c r="D250" s="13"/>
      <c r="E250" s="13"/>
      <c r="F250" s="13"/>
      <c r="G250" s="176"/>
      <c r="H250" s="14"/>
      <c r="I250" s="14"/>
      <c r="J250" s="1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CD250" s="9"/>
      <c r="CE250" s="9"/>
    </row>
    <row r="251" spans="1:83" ht="15" x14ac:dyDescent="0.2">
      <c r="A251" s="11"/>
      <c r="B251" s="12"/>
      <c r="C251" s="13"/>
      <c r="D251" s="13"/>
      <c r="E251" s="13"/>
      <c r="F251" s="13"/>
      <c r="G251" s="176"/>
      <c r="H251" s="14"/>
      <c r="I251" s="14"/>
      <c r="J251" s="14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CD251" s="9"/>
      <c r="CE251" s="9"/>
    </row>
    <row r="252" spans="1:83" ht="15" x14ac:dyDescent="0.2">
      <c r="A252" s="11"/>
      <c r="B252" s="12"/>
      <c r="C252" s="13"/>
      <c r="D252" s="13"/>
      <c r="E252" s="13"/>
      <c r="F252" s="13"/>
      <c r="G252" s="176"/>
      <c r="H252" s="14"/>
      <c r="I252" s="14"/>
      <c r="J252" s="14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CD252" s="9"/>
      <c r="CE252" s="9"/>
    </row>
    <row r="253" spans="1:83" ht="15" x14ac:dyDescent="0.2">
      <c r="A253" s="11"/>
      <c r="B253" s="12"/>
      <c r="C253" s="13"/>
      <c r="D253" s="13"/>
      <c r="E253" s="13"/>
      <c r="F253" s="13"/>
      <c r="G253" s="176"/>
      <c r="H253" s="14"/>
      <c r="I253" s="14"/>
      <c r="J253" s="14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CD253" s="9"/>
      <c r="CE253" s="9"/>
    </row>
    <row r="254" spans="1:83" ht="15" x14ac:dyDescent="0.2">
      <c r="A254" s="11"/>
      <c r="B254" s="12"/>
      <c r="C254" s="13"/>
      <c r="D254" s="13"/>
      <c r="E254" s="13"/>
      <c r="F254" s="13"/>
      <c r="G254" s="176"/>
      <c r="H254" s="14"/>
      <c r="I254" s="14"/>
      <c r="J254" s="14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CD254" s="9"/>
      <c r="CE254" s="9"/>
    </row>
    <row r="255" spans="1:83" ht="15" x14ac:dyDescent="0.2">
      <c r="A255" s="11"/>
      <c r="B255" s="12"/>
      <c r="C255" s="13"/>
      <c r="D255" s="13"/>
      <c r="E255" s="13"/>
      <c r="F255" s="13"/>
      <c r="G255" s="176"/>
      <c r="H255" s="14"/>
      <c r="I255" s="14"/>
      <c r="J255" s="14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CD255" s="9"/>
      <c r="CE255" s="9"/>
    </row>
    <row r="256" spans="1:83" ht="15" x14ac:dyDescent="0.2">
      <c r="A256" s="11"/>
      <c r="B256" s="12"/>
      <c r="C256" s="13"/>
      <c r="D256" s="13"/>
      <c r="E256" s="13"/>
      <c r="F256" s="13"/>
      <c r="G256" s="176"/>
      <c r="H256" s="14"/>
      <c r="I256" s="14"/>
      <c r="J256" s="1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CD256" s="9"/>
      <c r="CE256" s="9"/>
    </row>
    <row r="257" spans="1:83" ht="15" x14ac:dyDescent="0.2">
      <c r="A257" s="11"/>
      <c r="B257" s="12"/>
      <c r="C257" s="13"/>
      <c r="D257" s="13"/>
      <c r="E257" s="13"/>
      <c r="F257" s="13"/>
      <c r="G257" s="176"/>
      <c r="H257" s="14"/>
      <c r="I257" s="14"/>
      <c r="J257" s="14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CD257" s="9"/>
      <c r="CE257" s="9"/>
    </row>
    <row r="258" spans="1:83" ht="15" x14ac:dyDescent="0.2">
      <c r="A258" s="11"/>
      <c r="B258" s="12"/>
      <c r="C258" s="13"/>
      <c r="D258" s="13"/>
      <c r="E258" s="13"/>
      <c r="F258" s="13"/>
      <c r="G258" s="176"/>
      <c r="H258" s="14"/>
      <c r="I258" s="14"/>
      <c r="J258" s="1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CD258" s="9"/>
      <c r="CE258" s="9"/>
    </row>
    <row r="259" spans="1:83" ht="15" x14ac:dyDescent="0.2">
      <c r="A259" s="11"/>
      <c r="B259" s="12"/>
      <c r="C259" s="13"/>
      <c r="D259" s="13"/>
      <c r="E259" s="13"/>
      <c r="F259" s="13"/>
      <c r="G259" s="176"/>
      <c r="H259" s="14"/>
      <c r="I259" s="14"/>
      <c r="J259" s="14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CD259" s="9"/>
      <c r="CE259" s="9"/>
    </row>
    <row r="260" spans="1:83" ht="15" x14ac:dyDescent="0.2">
      <c r="A260" s="11"/>
      <c r="B260" s="12"/>
      <c r="C260" s="13"/>
      <c r="D260" s="13"/>
      <c r="E260" s="13"/>
      <c r="F260" s="13"/>
      <c r="G260" s="176"/>
      <c r="H260" s="14"/>
      <c r="I260" s="14"/>
      <c r="J260" s="14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CD260" s="9"/>
      <c r="CE260" s="9"/>
    </row>
    <row r="261" spans="1:83" ht="15" x14ac:dyDescent="0.2">
      <c r="A261" s="11"/>
      <c r="B261" s="12"/>
      <c r="C261" s="13"/>
      <c r="D261" s="13"/>
      <c r="E261" s="13"/>
      <c r="F261" s="13"/>
      <c r="G261" s="176"/>
      <c r="H261" s="14"/>
      <c r="I261" s="14"/>
      <c r="J261" s="14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CD261" s="9"/>
      <c r="CE261" s="9"/>
    </row>
    <row r="262" spans="1:83" ht="15" x14ac:dyDescent="0.2">
      <c r="A262" s="11"/>
      <c r="B262" s="12"/>
      <c r="C262" s="13"/>
      <c r="D262" s="13"/>
      <c r="E262" s="13"/>
      <c r="F262" s="13"/>
      <c r="G262" s="176"/>
      <c r="H262" s="14"/>
      <c r="I262" s="14"/>
      <c r="J262" s="14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CD262" s="9"/>
      <c r="CE262" s="9"/>
    </row>
    <row r="263" spans="1:83" ht="15" x14ac:dyDescent="0.2">
      <c r="A263" s="11"/>
      <c r="B263" s="12"/>
      <c r="C263" s="13"/>
      <c r="D263" s="13"/>
      <c r="E263" s="13"/>
      <c r="F263" s="13"/>
      <c r="G263" s="176"/>
      <c r="H263" s="14"/>
      <c r="I263" s="14"/>
      <c r="J263" s="14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CD263" s="9"/>
      <c r="CE263" s="9"/>
    </row>
    <row r="264" spans="1:83" ht="15" x14ac:dyDescent="0.2">
      <c r="A264" s="11"/>
      <c r="B264" s="12"/>
      <c r="C264" s="13"/>
      <c r="D264" s="13"/>
      <c r="E264" s="13"/>
      <c r="F264" s="13"/>
      <c r="G264" s="176"/>
      <c r="H264" s="14"/>
      <c r="I264" s="14"/>
      <c r="J264" s="14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CD264" s="9"/>
      <c r="CE264" s="9"/>
    </row>
    <row r="265" spans="1:83" ht="15" x14ac:dyDescent="0.2">
      <c r="A265" s="11"/>
      <c r="B265" s="12"/>
      <c r="C265" s="13"/>
      <c r="D265" s="13"/>
      <c r="E265" s="13"/>
      <c r="F265" s="13"/>
      <c r="G265" s="176"/>
      <c r="H265" s="14"/>
      <c r="I265" s="14"/>
      <c r="J265" s="14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CD265" s="9"/>
      <c r="CE265" s="9"/>
    </row>
    <row r="266" spans="1:83" ht="15" x14ac:dyDescent="0.2">
      <c r="A266" s="11"/>
      <c r="B266" s="12"/>
      <c r="C266" s="13"/>
      <c r="D266" s="13"/>
      <c r="E266" s="13"/>
      <c r="F266" s="13"/>
      <c r="G266" s="176"/>
      <c r="H266" s="14"/>
      <c r="I266" s="14"/>
      <c r="J266" s="1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CD266" s="9"/>
      <c r="CE266" s="9"/>
    </row>
    <row r="267" spans="1:83" ht="15" x14ac:dyDescent="0.2">
      <c r="A267" s="11"/>
      <c r="B267" s="12"/>
      <c r="C267" s="13"/>
      <c r="D267" s="13"/>
      <c r="E267" s="13"/>
      <c r="F267" s="13"/>
      <c r="G267" s="176"/>
      <c r="H267" s="14"/>
      <c r="I267" s="14"/>
      <c r="J267" s="14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CD267" s="9"/>
      <c r="CE267" s="9"/>
    </row>
    <row r="268" spans="1:83" ht="15" x14ac:dyDescent="0.2">
      <c r="A268" s="11"/>
      <c r="B268" s="12"/>
      <c r="C268" s="13"/>
      <c r="D268" s="13"/>
      <c r="E268" s="13"/>
      <c r="F268" s="13"/>
      <c r="G268" s="176"/>
      <c r="H268" s="14"/>
      <c r="I268" s="14"/>
      <c r="J268" s="14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CD268" s="9"/>
      <c r="CE268" s="9"/>
    </row>
    <row r="269" spans="1:83" ht="15" x14ac:dyDescent="0.2">
      <c r="A269" s="11"/>
      <c r="B269" s="12"/>
      <c r="C269" s="13"/>
      <c r="D269" s="13"/>
      <c r="E269" s="13"/>
      <c r="F269" s="13"/>
      <c r="G269" s="176"/>
      <c r="H269" s="14"/>
      <c r="I269" s="14"/>
      <c r="J269" s="14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CD269" s="9"/>
      <c r="CE269" s="9"/>
    </row>
    <row r="270" spans="1:83" ht="15" x14ac:dyDescent="0.2">
      <c r="A270" s="11"/>
      <c r="B270" s="12"/>
      <c r="C270" s="13"/>
      <c r="D270" s="13"/>
      <c r="E270" s="13"/>
      <c r="F270" s="13"/>
      <c r="G270" s="176"/>
      <c r="H270" s="14"/>
      <c r="I270" s="14"/>
      <c r="J270" s="14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CD270" s="9"/>
      <c r="CE270" s="9"/>
    </row>
    <row r="271" spans="1:83" ht="15" x14ac:dyDescent="0.2">
      <c r="A271" s="11"/>
      <c r="B271" s="12"/>
      <c r="C271" s="13"/>
      <c r="D271" s="13"/>
      <c r="E271" s="13"/>
      <c r="F271" s="13"/>
      <c r="G271" s="176"/>
      <c r="H271" s="14"/>
      <c r="I271" s="14"/>
      <c r="J271" s="14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CD271" s="9"/>
      <c r="CE271" s="9"/>
    </row>
    <row r="272" spans="1:83" ht="15" x14ac:dyDescent="0.2">
      <c r="A272" s="11"/>
      <c r="B272" s="12"/>
      <c r="C272" s="13"/>
      <c r="D272" s="13"/>
      <c r="E272" s="13"/>
      <c r="F272" s="13"/>
      <c r="G272" s="176"/>
      <c r="H272" s="14"/>
      <c r="I272" s="14"/>
      <c r="J272" s="14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</row>
    <row r="273" spans="1:64" ht="15" x14ac:dyDescent="0.2">
      <c r="A273" s="11"/>
      <c r="B273" s="12"/>
      <c r="C273" s="13"/>
      <c r="D273" s="13"/>
      <c r="E273" s="13"/>
      <c r="F273" s="13"/>
      <c r="G273" s="176"/>
      <c r="H273" s="14"/>
      <c r="I273" s="14"/>
      <c r="J273" s="14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</row>
    <row r="274" spans="1:64" ht="15" x14ac:dyDescent="0.2">
      <c r="A274" s="11"/>
      <c r="B274" s="12"/>
      <c r="C274" s="13"/>
      <c r="D274" s="13"/>
      <c r="E274" s="13"/>
      <c r="F274" s="13"/>
      <c r="G274" s="176"/>
      <c r="H274" s="14"/>
      <c r="I274" s="14"/>
      <c r="J274" s="14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</row>
    <row r="275" spans="1:64" ht="15" x14ac:dyDescent="0.2">
      <c r="A275" s="11"/>
      <c r="B275" s="12"/>
      <c r="C275" s="13"/>
      <c r="D275" s="13"/>
      <c r="E275" s="13"/>
      <c r="F275" s="13"/>
      <c r="G275" s="176"/>
      <c r="H275" s="14"/>
      <c r="I275" s="14"/>
      <c r="J275" s="14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</row>
    <row r="276" spans="1:64" ht="15" x14ac:dyDescent="0.2">
      <c r="A276" s="11"/>
      <c r="B276" s="12"/>
      <c r="C276" s="13"/>
      <c r="D276" s="13"/>
      <c r="E276" s="13"/>
      <c r="F276" s="13"/>
      <c r="G276" s="176"/>
      <c r="H276" s="14"/>
      <c r="I276" s="14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</row>
    <row r="277" spans="1:64" ht="15" x14ac:dyDescent="0.2">
      <c r="A277" s="11"/>
      <c r="B277" s="12"/>
      <c r="C277" s="13"/>
      <c r="D277" s="13"/>
      <c r="E277" s="13"/>
      <c r="F277" s="13"/>
      <c r="G277" s="176"/>
      <c r="H277" s="14"/>
      <c r="I277" s="14"/>
      <c r="J277" s="14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</row>
    <row r="278" spans="1:64" ht="15" x14ac:dyDescent="0.2">
      <c r="A278" s="11"/>
      <c r="B278" s="12"/>
      <c r="C278" s="13"/>
      <c r="D278" s="13"/>
      <c r="E278" s="13"/>
      <c r="F278" s="13"/>
      <c r="G278" s="176"/>
      <c r="H278" s="14"/>
      <c r="I278" s="14"/>
      <c r="J278" s="14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</row>
    <row r="279" spans="1:64" ht="15" x14ac:dyDescent="0.2">
      <c r="A279" s="11"/>
      <c r="B279" s="12"/>
      <c r="C279" s="13"/>
      <c r="D279" s="13"/>
      <c r="E279" s="13"/>
      <c r="F279" s="13"/>
      <c r="G279" s="176"/>
      <c r="H279" s="14"/>
      <c r="I279" s="14"/>
      <c r="J279" s="14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</row>
    <row r="280" spans="1:64" ht="15" x14ac:dyDescent="0.2">
      <c r="A280" s="11"/>
      <c r="B280" s="12"/>
      <c r="C280" s="13"/>
      <c r="D280" s="13"/>
      <c r="E280" s="13"/>
      <c r="F280" s="13"/>
      <c r="G280" s="176"/>
      <c r="H280" s="14"/>
      <c r="I280" s="14"/>
      <c r="J280" s="14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</row>
    <row r="281" spans="1:64" ht="15" x14ac:dyDescent="0.2">
      <c r="A281" s="11"/>
      <c r="B281" s="12"/>
      <c r="C281" s="13"/>
      <c r="D281" s="13"/>
      <c r="E281" s="13"/>
      <c r="F281" s="13"/>
      <c r="G281" s="176"/>
      <c r="H281" s="14"/>
      <c r="I281" s="14"/>
      <c r="J281" s="14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</row>
    <row r="282" spans="1:64" ht="15" x14ac:dyDescent="0.2">
      <c r="A282" s="11"/>
      <c r="B282" s="12"/>
      <c r="C282" s="13"/>
      <c r="D282" s="13"/>
      <c r="E282" s="13"/>
      <c r="F282" s="13"/>
      <c r="G282" s="176"/>
      <c r="H282" s="14"/>
      <c r="I282" s="14"/>
      <c r="J282" s="14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</row>
    <row r="283" spans="1:64" ht="15" x14ac:dyDescent="0.2">
      <c r="A283" s="11"/>
      <c r="B283" s="12"/>
      <c r="C283" s="13"/>
      <c r="D283" s="13"/>
      <c r="E283" s="13"/>
      <c r="F283" s="13"/>
      <c r="G283" s="176"/>
      <c r="H283" s="14"/>
      <c r="I283" s="14"/>
      <c r="J283" s="14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</row>
    <row r="284" spans="1:64" ht="15" x14ac:dyDescent="0.2">
      <c r="A284" s="11"/>
      <c r="B284" s="12"/>
      <c r="C284" s="13"/>
      <c r="D284" s="13"/>
      <c r="E284" s="13"/>
      <c r="F284" s="13"/>
      <c r="G284" s="176"/>
      <c r="H284" s="14"/>
      <c r="I284" s="14"/>
      <c r="J284" s="14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</row>
    <row r="285" spans="1:64" ht="15" x14ac:dyDescent="0.2">
      <c r="A285" s="11"/>
      <c r="B285" s="12"/>
      <c r="C285" s="13"/>
      <c r="D285" s="13"/>
      <c r="E285" s="13"/>
      <c r="F285" s="13"/>
      <c r="G285" s="176"/>
      <c r="H285" s="14"/>
      <c r="I285" s="14"/>
      <c r="J285" s="14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</row>
    <row r="286" spans="1:64" ht="15" x14ac:dyDescent="0.2">
      <c r="A286" s="11"/>
      <c r="B286" s="12"/>
      <c r="C286" s="13"/>
      <c r="D286" s="13"/>
      <c r="E286" s="13"/>
      <c r="F286" s="13"/>
      <c r="G286" s="176"/>
      <c r="H286" s="14"/>
      <c r="I286" s="14"/>
      <c r="J286" s="14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</row>
    <row r="287" spans="1:64" ht="15" x14ac:dyDescent="0.2">
      <c r="A287" s="11"/>
      <c r="B287" s="12"/>
      <c r="C287" s="13"/>
      <c r="D287" s="13"/>
      <c r="E287" s="13"/>
      <c r="F287" s="13"/>
      <c r="G287" s="176"/>
      <c r="H287" s="14"/>
      <c r="I287" s="14"/>
      <c r="J287" s="14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</row>
    <row r="288" spans="1:64" ht="15" x14ac:dyDescent="0.2">
      <c r="A288" s="11"/>
      <c r="B288" s="12"/>
      <c r="C288" s="13"/>
      <c r="D288" s="13"/>
      <c r="E288" s="13"/>
      <c r="F288" s="13"/>
      <c r="G288" s="176"/>
      <c r="H288" s="14"/>
      <c r="I288" s="14"/>
      <c r="J288" s="14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</row>
    <row r="289" spans="1:64" ht="15" x14ac:dyDescent="0.2">
      <c r="A289" s="11"/>
      <c r="B289" s="12"/>
      <c r="C289" s="13"/>
      <c r="D289" s="13"/>
      <c r="E289" s="13"/>
      <c r="F289" s="13"/>
      <c r="G289" s="176"/>
      <c r="H289" s="14"/>
      <c r="I289" s="14"/>
      <c r="J289" s="14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</row>
    <row r="290" spans="1:64" ht="15" x14ac:dyDescent="0.2">
      <c r="A290" s="11"/>
      <c r="B290" s="12"/>
      <c r="C290" s="13"/>
      <c r="D290" s="13"/>
      <c r="E290" s="13"/>
      <c r="F290" s="13"/>
      <c r="G290" s="176"/>
      <c r="H290" s="14"/>
      <c r="I290" s="14"/>
      <c r="J290" s="14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</row>
    <row r="291" spans="1:64" ht="15" x14ac:dyDescent="0.2">
      <c r="A291" s="11"/>
      <c r="B291" s="12"/>
      <c r="C291" s="13"/>
      <c r="D291" s="13"/>
      <c r="E291" s="13"/>
      <c r="F291" s="13"/>
      <c r="G291" s="176"/>
      <c r="H291" s="14"/>
      <c r="I291" s="14"/>
      <c r="J291" s="14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</row>
    <row r="292" spans="1:64" ht="15" x14ac:dyDescent="0.2">
      <c r="A292" s="11"/>
      <c r="B292" s="12"/>
      <c r="C292" s="13"/>
      <c r="D292" s="13"/>
      <c r="E292" s="13"/>
      <c r="F292" s="13"/>
      <c r="G292" s="176"/>
      <c r="H292" s="14"/>
      <c r="I292" s="14"/>
      <c r="J292" s="14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</row>
    <row r="293" spans="1:64" ht="15" x14ac:dyDescent="0.2">
      <c r="A293" s="11"/>
      <c r="B293" s="12"/>
      <c r="C293" s="13"/>
      <c r="D293" s="13"/>
      <c r="E293" s="13"/>
      <c r="F293" s="13"/>
      <c r="G293" s="176"/>
      <c r="H293" s="14"/>
      <c r="I293" s="14"/>
      <c r="J293" s="14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</row>
    <row r="294" spans="1:64" ht="15" x14ac:dyDescent="0.2">
      <c r="A294" s="11"/>
      <c r="B294" s="12"/>
      <c r="C294" s="13"/>
      <c r="D294" s="13"/>
      <c r="E294" s="13"/>
      <c r="F294" s="13"/>
      <c r="G294" s="176"/>
      <c r="H294" s="14"/>
      <c r="I294" s="14"/>
      <c r="J294" s="14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</row>
    <row r="295" spans="1:64" ht="15" x14ac:dyDescent="0.2">
      <c r="A295" s="11"/>
      <c r="B295" s="12"/>
      <c r="C295" s="13"/>
      <c r="D295" s="13"/>
      <c r="E295" s="13"/>
      <c r="F295" s="13"/>
      <c r="G295" s="176"/>
      <c r="H295" s="14"/>
      <c r="I295" s="14"/>
      <c r="J295" s="14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</row>
    <row r="296" spans="1:64" ht="15" x14ac:dyDescent="0.2">
      <c r="A296" s="11"/>
      <c r="B296" s="12"/>
      <c r="C296" s="13"/>
      <c r="D296" s="13"/>
      <c r="E296" s="13"/>
      <c r="F296" s="13"/>
      <c r="G296" s="176"/>
      <c r="H296" s="14"/>
      <c r="I296" s="14"/>
      <c r="J296" s="14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</row>
    <row r="297" spans="1:64" ht="15" x14ac:dyDescent="0.2">
      <c r="A297" s="11"/>
      <c r="B297" s="12"/>
      <c r="C297" s="13"/>
      <c r="D297" s="13"/>
      <c r="E297" s="13"/>
      <c r="F297" s="13"/>
      <c r="G297" s="176"/>
      <c r="H297" s="14"/>
      <c r="I297" s="14"/>
      <c r="J297" s="14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</row>
    <row r="298" spans="1:64" ht="15" x14ac:dyDescent="0.2">
      <c r="A298" s="11"/>
      <c r="B298" s="12"/>
      <c r="C298" s="13"/>
      <c r="D298" s="13"/>
      <c r="E298" s="13"/>
      <c r="F298" s="13"/>
      <c r="G298" s="176"/>
      <c r="H298" s="14"/>
      <c r="I298" s="14"/>
      <c r="J298" s="14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</row>
    <row r="299" spans="1:64" ht="15" x14ac:dyDescent="0.2">
      <c r="A299" s="11"/>
      <c r="B299" s="12"/>
      <c r="C299" s="13"/>
      <c r="D299" s="13"/>
      <c r="E299" s="13"/>
      <c r="F299" s="13"/>
      <c r="G299" s="176"/>
      <c r="H299" s="14"/>
      <c r="I299" s="14"/>
      <c r="J299" s="14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</row>
    <row r="300" spans="1:64" ht="15" x14ac:dyDescent="0.2">
      <c r="A300" s="11"/>
      <c r="B300" s="12"/>
      <c r="C300" s="13"/>
      <c r="D300" s="13"/>
      <c r="E300" s="13"/>
      <c r="F300" s="13"/>
      <c r="G300" s="176"/>
      <c r="H300" s="14"/>
      <c r="I300" s="14"/>
      <c r="J300" s="14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</row>
    <row r="301" spans="1:64" ht="15" x14ac:dyDescent="0.2">
      <c r="A301" s="11"/>
      <c r="B301" s="12"/>
      <c r="C301" s="13"/>
      <c r="D301" s="13"/>
      <c r="E301" s="13"/>
      <c r="F301" s="13"/>
      <c r="G301" s="176"/>
      <c r="H301" s="14"/>
      <c r="I301" s="14"/>
      <c r="J301" s="1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</row>
    <row r="302" spans="1:64" ht="15" x14ac:dyDescent="0.2">
      <c r="A302" s="11"/>
      <c r="B302" s="12"/>
      <c r="C302" s="13"/>
      <c r="D302" s="13"/>
      <c r="E302" s="13"/>
      <c r="F302" s="13"/>
      <c r="G302" s="176"/>
      <c r="H302" s="14"/>
      <c r="I302" s="14"/>
      <c r="J302" s="14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</row>
    <row r="303" spans="1:64" ht="15" x14ac:dyDescent="0.2">
      <c r="A303" s="11"/>
      <c r="B303" s="12"/>
      <c r="C303" s="13"/>
      <c r="D303" s="13"/>
      <c r="E303" s="13"/>
      <c r="F303" s="13"/>
      <c r="G303" s="176"/>
      <c r="H303" s="14"/>
      <c r="I303" s="14"/>
      <c r="J303" s="14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</row>
    <row r="304" spans="1:64" ht="15" x14ac:dyDescent="0.2">
      <c r="A304" s="11"/>
      <c r="B304" s="12"/>
      <c r="C304" s="13"/>
      <c r="D304" s="13"/>
      <c r="E304" s="13"/>
      <c r="F304" s="13"/>
      <c r="G304" s="176"/>
      <c r="H304" s="14"/>
      <c r="I304" s="14"/>
      <c r="J304" s="14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</row>
    <row r="305" spans="1:64" ht="15" x14ac:dyDescent="0.2">
      <c r="A305" s="11"/>
      <c r="B305" s="12"/>
      <c r="C305" s="13"/>
      <c r="D305" s="13"/>
      <c r="E305" s="13"/>
      <c r="F305" s="13"/>
      <c r="G305" s="176"/>
      <c r="H305" s="14"/>
      <c r="I305" s="14"/>
      <c r="J305" s="14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</row>
    <row r="306" spans="1:64" ht="15" x14ac:dyDescent="0.2">
      <c r="A306" s="11"/>
      <c r="B306" s="12"/>
      <c r="C306" s="13"/>
      <c r="D306" s="13"/>
      <c r="E306" s="13"/>
      <c r="F306" s="13"/>
      <c r="G306" s="176"/>
      <c r="H306" s="14"/>
      <c r="I306" s="14"/>
      <c r="J306" s="14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</row>
    <row r="307" spans="1:64" ht="15" x14ac:dyDescent="0.2">
      <c r="A307" s="11"/>
      <c r="B307" s="12"/>
      <c r="C307" s="13"/>
      <c r="D307" s="13"/>
      <c r="E307" s="13"/>
      <c r="F307" s="13"/>
      <c r="G307" s="176"/>
      <c r="H307" s="14"/>
      <c r="I307" s="14"/>
      <c r="J307" s="14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</row>
    <row r="308" spans="1:64" ht="15" x14ac:dyDescent="0.2">
      <c r="A308" s="11"/>
      <c r="B308" s="12"/>
      <c r="C308" s="13"/>
      <c r="D308" s="13"/>
      <c r="E308" s="13"/>
      <c r="F308" s="13"/>
      <c r="G308" s="176"/>
      <c r="H308" s="14"/>
      <c r="I308" s="14"/>
      <c r="J308" s="14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</row>
    <row r="309" spans="1:64" ht="15" x14ac:dyDescent="0.2">
      <c r="A309" s="11"/>
      <c r="B309" s="12"/>
      <c r="C309" s="13"/>
      <c r="D309" s="13"/>
      <c r="E309" s="13"/>
      <c r="F309" s="13"/>
      <c r="G309" s="176"/>
      <c r="H309" s="14"/>
      <c r="I309" s="14"/>
      <c r="J309" s="14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</row>
    <row r="310" spans="1:64" ht="15" x14ac:dyDescent="0.2">
      <c r="A310" s="11"/>
      <c r="B310" s="12"/>
      <c r="C310" s="13"/>
      <c r="D310" s="13"/>
      <c r="E310" s="13"/>
      <c r="F310" s="13"/>
      <c r="G310" s="176"/>
      <c r="H310" s="14"/>
      <c r="I310" s="14"/>
      <c r="J310" s="14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</row>
    <row r="311" spans="1:64" ht="15" x14ac:dyDescent="0.2">
      <c r="A311" s="11"/>
      <c r="B311" s="12"/>
      <c r="C311" s="13"/>
      <c r="D311" s="13"/>
      <c r="E311" s="13"/>
      <c r="F311" s="13"/>
      <c r="G311" s="176"/>
      <c r="H311" s="14"/>
      <c r="I311" s="14"/>
      <c r="J311" s="14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</row>
    <row r="312" spans="1:64" ht="15" x14ac:dyDescent="0.2">
      <c r="A312" s="11"/>
      <c r="B312" s="12"/>
      <c r="C312" s="13"/>
      <c r="D312" s="13"/>
      <c r="E312" s="13"/>
      <c r="F312" s="13"/>
      <c r="G312" s="176"/>
      <c r="H312" s="14"/>
      <c r="I312" s="14"/>
      <c r="J312" s="14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</row>
    <row r="313" spans="1:64" ht="15" x14ac:dyDescent="0.2">
      <c r="A313" s="11"/>
      <c r="B313" s="12"/>
      <c r="C313" s="13"/>
      <c r="D313" s="13"/>
      <c r="E313" s="13"/>
      <c r="F313" s="13"/>
      <c r="G313" s="176"/>
      <c r="H313" s="14"/>
      <c r="I313" s="14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</row>
    <row r="314" spans="1:64" ht="15" x14ac:dyDescent="0.2">
      <c r="A314" s="11"/>
      <c r="B314" s="12"/>
      <c r="C314" s="13"/>
      <c r="D314" s="13"/>
      <c r="E314" s="13"/>
      <c r="F314" s="13"/>
      <c r="G314" s="176"/>
      <c r="H314" s="14"/>
      <c r="I314" s="14"/>
      <c r="J314" s="14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</row>
    <row r="315" spans="1:64" ht="15" x14ac:dyDescent="0.2">
      <c r="A315" s="11"/>
      <c r="B315" s="12"/>
      <c r="C315" s="13"/>
      <c r="D315" s="13"/>
      <c r="E315" s="13"/>
      <c r="F315" s="13"/>
      <c r="G315" s="176"/>
      <c r="H315" s="14"/>
      <c r="I315" s="14"/>
      <c r="J315" s="14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</row>
    <row r="316" spans="1:64" ht="15" x14ac:dyDescent="0.2">
      <c r="A316" s="11"/>
      <c r="B316" s="12"/>
      <c r="C316" s="13"/>
      <c r="D316" s="13"/>
      <c r="E316" s="13"/>
      <c r="F316" s="13"/>
      <c r="G316" s="176"/>
      <c r="H316" s="14"/>
      <c r="I316" s="14"/>
      <c r="J316" s="14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</row>
    <row r="317" spans="1:64" ht="15" x14ac:dyDescent="0.2">
      <c r="A317" s="11"/>
      <c r="B317" s="12"/>
      <c r="C317" s="13"/>
      <c r="D317" s="13"/>
      <c r="E317" s="13"/>
      <c r="F317" s="13"/>
      <c r="G317" s="176"/>
      <c r="H317" s="14"/>
      <c r="I317" s="14"/>
      <c r="J317" s="14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</row>
    <row r="318" spans="1:64" ht="15" x14ac:dyDescent="0.2">
      <c r="A318" s="11"/>
      <c r="B318" s="12"/>
      <c r="C318" s="13"/>
      <c r="D318" s="13"/>
      <c r="E318" s="13"/>
      <c r="F318" s="13"/>
      <c r="G318" s="176"/>
      <c r="H318" s="14"/>
      <c r="I318" s="14"/>
      <c r="J318" s="14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</row>
    <row r="319" spans="1:64" ht="15" x14ac:dyDescent="0.2">
      <c r="A319" s="11"/>
      <c r="B319" s="12"/>
      <c r="C319" s="13"/>
      <c r="D319" s="13"/>
      <c r="E319" s="13"/>
      <c r="F319" s="13"/>
      <c r="G319" s="176"/>
      <c r="H319" s="14"/>
      <c r="I319" s="14"/>
      <c r="J319" s="14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</row>
    <row r="320" spans="1:64" ht="15" x14ac:dyDescent="0.2">
      <c r="A320" s="11"/>
      <c r="B320" s="12"/>
      <c r="C320" s="13"/>
      <c r="D320" s="13"/>
      <c r="E320" s="13"/>
      <c r="F320" s="13"/>
      <c r="G320" s="176"/>
      <c r="H320" s="14"/>
      <c r="I320" s="14"/>
      <c r="J320" s="14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</row>
    <row r="321" spans="1:64" ht="15" x14ac:dyDescent="0.2">
      <c r="A321" s="11"/>
      <c r="B321" s="12"/>
      <c r="C321" s="13"/>
      <c r="D321" s="13"/>
      <c r="E321" s="13"/>
      <c r="F321" s="13"/>
      <c r="G321" s="176"/>
      <c r="H321" s="14"/>
      <c r="I321" s="14"/>
      <c r="J321" s="14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</row>
    <row r="322" spans="1:64" ht="15" x14ac:dyDescent="0.2">
      <c r="A322" s="11"/>
      <c r="B322" s="12"/>
      <c r="C322" s="13"/>
      <c r="D322" s="13"/>
      <c r="E322" s="13"/>
      <c r="F322" s="13"/>
      <c r="G322" s="176"/>
      <c r="H322" s="14"/>
      <c r="I322" s="14"/>
      <c r="J322" s="14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</row>
    <row r="323" spans="1:64" ht="15" x14ac:dyDescent="0.2">
      <c r="A323" s="11"/>
      <c r="B323" s="12"/>
      <c r="C323" s="13"/>
      <c r="D323" s="13"/>
      <c r="E323" s="13"/>
      <c r="F323" s="13"/>
      <c r="G323" s="176"/>
      <c r="H323" s="14"/>
      <c r="I323" s="14"/>
      <c r="J323" s="14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</row>
    <row r="324" spans="1:64" ht="15" x14ac:dyDescent="0.2">
      <c r="A324" s="11"/>
      <c r="B324" s="12"/>
      <c r="C324" s="13"/>
      <c r="D324" s="13"/>
      <c r="E324" s="13"/>
      <c r="F324" s="13"/>
      <c r="G324" s="176"/>
      <c r="H324" s="14"/>
      <c r="I324" s="14"/>
      <c r="J324" s="14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</row>
    <row r="325" spans="1:64" ht="15" x14ac:dyDescent="0.2">
      <c r="A325" s="11"/>
      <c r="B325" s="12"/>
      <c r="C325" s="13"/>
      <c r="D325" s="13"/>
      <c r="E325" s="13"/>
      <c r="F325" s="13"/>
      <c r="G325" s="176"/>
      <c r="H325" s="14"/>
      <c r="I325" s="14"/>
      <c r="J325" s="14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</row>
    <row r="326" spans="1:64" ht="15" x14ac:dyDescent="0.2">
      <c r="A326" s="11"/>
      <c r="B326" s="12"/>
      <c r="C326" s="13"/>
      <c r="D326" s="13"/>
      <c r="E326" s="13"/>
      <c r="F326" s="13"/>
      <c r="G326" s="176"/>
      <c r="H326" s="14"/>
      <c r="I326" s="14"/>
      <c r="J326" s="14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</row>
    <row r="327" spans="1:64" ht="15" x14ac:dyDescent="0.2">
      <c r="A327" s="11"/>
      <c r="B327" s="12"/>
      <c r="C327" s="13"/>
      <c r="D327" s="13"/>
      <c r="E327" s="13"/>
      <c r="F327" s="13"/>
      <c r="G327" s="176"/>
      <c r="H327" s="14"/>
      <c r="I327" s="14"/>
      <c r="J327" s="14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</row>
    <row r="328" spans="1:64" ht="15" x14ac:dyDescent="0.2">
      <c r="A328" s="11"/>
      <c r="B328" s="12"/>
      <c r="C328" s="13"/>
      <c r="D328" s="13"/>
      <c r="E328" s="13"/>
      <c r="F328" s="13"/>
      <c r="G328" s="176"/>
      <c r="H328" s="14"/>
      <c r="I328" s="14"/>
      <c r="J328" s="14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</row>
    <row r="329" spans="1:64" ht="15" x14ac:dyDescent="0.2">
      <c r="A329" s="11"/>
      <c r="B329" s="12"/>
      <c r="C329" s="13"/>
      <c r="D329" s="13"/>
      <c r="E329" s="13"/>
      <c r="F329" s="13"/>
      <c r="G329" s="176"/>
      <c r="H329" s="14"/>
      <c r="I329" s="14"/>
      <c r="J329" s="14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</row>
    <row r="330" spans="1:64" ht="15" x14ac:dyDescent="0.2">
      <c r="A330" s="11"/>
      <c r="B330" s="12"/>
      <c r="C330" s="13"/>
      <c r="D330" s="13"/>
      <c r="E330" s="13"/>
      <c r="F330" s="13"/>
      <c r="G330" s="176"/>
      <c r="H330" s="14"/>
      <c r="I330" s="14"/>
      <c r="J330" s="14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</row>
    <row r="331" spans="1:64" ht="15" x14ac:dyDescent="0.2">
      <c r="A331" s="11"/>
      <c r="B331" s="12"/>
      <c r="C331" s="13"/>
      <c r="D331" s="13"/>
      <c r="E331" s="13"/>
      <c r="F331" s="13"/>
      <c r="G331" s="176"/>
      <c r="H331" s="14"/>
      <c r="I331" s="14"/>
      <c r="J331" s="14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</row>
    <row r="332" spans="1:64" ht="15" x14ac:dyDescent="0.2">
      <c r="A332" s="11"/>
      <c r="B332" s="12"/>
      <c r="C332" s="13"/>
      <c r="D332" s="13"/>
      <c r="E332" s="13"/>
      <c r="F332" s="13"/>
      <c r="G332" s="176"/>
      <c r="H332" s="14"/>
      <c r="I332" s="14"/>
      <c r="J332" s="14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</row>
    <row r="333" spans="1:64" ht="15" x14ac:dyDescent="0.2">
      <c r="A333" s="11"/>
      <c r="B333" s="12"/>
      <c r="C333" s="13"/>
      <c r="D333" s="13"/>
      <c r="E333" s="13"/>
      <c r="F333" s="13"/>
      <c r="G333" s="176"/>
      <c r="H333" s="14"/>
      <c r="I333" s="14"/>
      <c r="J333" s="14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</row>
    <row r="334" spans="1:64" ht="15" x14ac:dyDescent="0.2">
      <c r="A334" s="11"/>
      <c r="B334" s="12"/>
      <c r="C334" s="13"/>
      <c r="D334" s="13"/>
      <c r="E334" s="13"/>
      <c r="F334" s="13"/>
      <c r="G334" s="176"/>
      <c r="H334" s="14"/>
      <c r="I334" s="14"/>
      <c r="J334" s="14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</row>
    <row r="335" spans="1:64" ht="15" x14ac:dyDescent="0.2">
      <c r="A335" s="11"/>
      <c r="B335" s="12"/>
      <c r="C335" s="13"/>
      <c r="D335" s="13"/>
      <c r="E335" s="13"/>
      <c r="F335" s="13"/>
      <c r="G335" s="176"/>
      <c r="H335" s="14"/>
      <c r="I335" s="14"/>
      <c r="J335" s="14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</row>
    <row r="336" spans="1:64" ht="15" x14ac:dyDescent="0.2">
      <c r="A336" s="11"/>
      <c r="B336" s="12"/>
      <c r="C336" s="13"/>
      <c r="D336" s="13"/>
      <c r="E336" s="13"/>
      <c r="F336" s="13"/>
      <c r="G336" s="176"/>
      <c r="H336" s="14"/>
      <c r="I336" s="14"/>
      <c r="J336" s="14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</row>
    <row r="337" spans="1:64" ht="15" x14ac:dyDescent="0.2">
      <c r="A337" s="11"/>
      <c r="B337" s="12"/>
      <c r="C337" s="13"/>
      <c r="D337" s="13"/>
      <c r="E337" s="13"/>
      <c r="F337" s="13"/>
      <c r="G337" s="176"/>
      <c r="H337" s="14"/>
      <c r="I337" s="14"/>
      <c r="J337" s="14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</row>
    <row r="338" spans="1:64" ht="15" x14ac:dyDescent="0.2">
      <c r="A338" s="11"/>
      <c r="B338" s="12"/>
      <c r="C338" s="13"/>
      <c r="D338" s="13"/>
      <c r="E338" s="13"/>
      <c r="F338" s="13"/>
      <c r="G338" s="176"/>
      <c r="H338" s="14"/>
      <c r="I338" s="14"/>
      <c r="J338" s="14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</row>
    <row r="339" spans="1:64" ht="15" x14ac:dyDescent="0.2">
      <c r="A339" s="11"/>
      <c r="B339" s="12"/>
      <c r="C339" s="13"/>
      <c r="D339" s="13"/>
      <c r="E339" s="13"/>
      <c r="F339" s="13"/>
      <c r="G339" s="176"/>
      <c r="H339" s="14"/>
      <c r="I339" s="14"/>
      <c r="J339" s="14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</row>
    <row r="340" spans="1:64" ht="15" x14ac:dyDescent="0.2">
      <c r="A340" s="11"/>
      <c r="B340" s="12"/>
      <c r="C340" s="13"/>
      <c r="D340" s="13"/>
      <c r="E340" s="13"/>
      <c r="F340" s="13"/>
      <c r="G340" s="176"/>
      <c r="H340" s="14"/>
      <c r="I340" s="14"/>
      <c r="J340" s="14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</row>
    <row r="341" spans="1:64" ht="15" x14ac:dyDescent="0.2">
      <c r="A341" s="11"/>
      <c r="B341" s="12"/>
      <c r="C341" s="13"/>
      <c r="D341" s="13"/>
      <c r="E341" s="13"/>
      <c r="F341" s="13"/>
      <c r="G341" s="176"/>
      <c r="H341" s="14"/>
      <c r="I341" s="14"/>
      <c r="J341" s="14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</row>
    <row r="342" spans="1:64" ht="15" x14ac:dyDescent="0.2">
      <c r="A342" s="11"/>
      <c r="B342" s="12"/>
      <c r="C342" s="13"/>
      <c r="D342" s="13"/>
      <c r="E342" s="13"/>
      <c r="F342" s="13"/>
      <c r="G342" s="176"/>
      <c r="H342" s="14"/>
      <c r="I342" s="14"/>
      <c r="J342" s="14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</row>
    <row r="343" spans="1:64" ht="15" x14ac:dyDescent="0.2">
      <c r="A343" s="11"/>
      <c r="B343" s="12"/>
      <c r="C343" s="13"/>
      <c r="D343" s="13"/>
      <c r="E343" s="13"/>
      <c r="F343" s="13"/>
      <c r="G343" s="176"/>
      <c r="H343" s="14"/>
      <c r="I343" s="14"/>
      <c r="J343" s="14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</row>
    <row r="344" spans="1:64" ht="15" x14ac:dyDescent="0.2">
      <c r="A344" s="11"/>
      <c r="B344" s="12"/>
      <c r="C344" s="13"/>
      <c r="D344" s="13"/>
      <c r="E344" s="13"/>
      <c r="F344" s="13"/>
      <c r="G344" s="176"/>
      <c r="H344" s="14"/>
      <c r="I344" s="14"/>
      <c r="J344" s="14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</row>
    <row r="345" spans="1:64" ht="15" x14ac:dyDescent="0.2">
      <c r="A345" s="11"/>
      <c r="B345" s="12"/>
      <c r="C345" s="13"/>
      <c r="D345" s="13"/>
      <c r="E345" s="13"/>
      <c r="F345" s="13"/>
      <c r="G345" s="176"/>
      <c r="H345" s="14"/>
      <c r="I345" s="14"/>
      <c r="J345" s="14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</row>
    <row r="346" spans="1:64" ht="15" x14ac:dyDescent="0.2">
      <c r="A346" s="11"/>
      <c r="B346" s="12"/>
      <c r="C346" s="13"/>
      <c r="D346" s="13"/>
      <c r="E346" s="13"/>
      <c r="F346" s="13"/>
      <c r="G346" s="176"/>
      <c r="H346" s="14"/>
      <c r="I346" s="14"/>
      <c r="J346" s="14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</row>
    <row r="347" spans="1:64" ht="15" x14ac:dyDescent="0.2">
      <c r="A347" s="11"/>
      <c r="B347" s="12"/>
      <c r="C347" s="13"/>
      <c r="D347" s="13"/>
      <c r="E347" s="13"/>
      <c r="F347" s="13"/>
      <c r="G347" s="176"/>
      <c r="H347" s="14"/>
      <c r="I347" s="14"/>
      <c r="J347" s="14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</row>
    <row r="348" spans="1:64" ht="15" x14ac:dyDescent="0.2">
      <c r="A348" s="11"/>
      <c r="B348" s="12"/>
      <c r="C348" s="13"/>
      <c r="D348" s="13"/>
      <c r="E348" s="13"/>
      <c r="F348" s="13"/>
      <c r="G348" s="176"/>
      <c r="H348" s="14"/>
      <c r="I348" s="14"/>
      <c r="J348" s="14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</row>
    <row r="349" spans="1:64" ht="15" x14ac:dyDescent="0.2">
      <c r="A349" s="11"/>
      <c r="B349" s="12"/>
      <c r="C349" s="13"/>
      <c r="D349" s="13"/>
      <c r="E349" s="13"/>
      <c r="F349" s="13"/>
      <c r="G349" s="176"/>
      <c r="H349" s="14"/>
      <c r="I349" s="14"/>
      <c r="J349" s="14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</row>
    <row r="350" spans="1:64" ht="15" x14ac:dyDescent="0.2">
      <c r="A350" s="11"/>
      <c r="B350" s="12"/>
      <c r="C350" s="13"/>
      <c r="D350" s="13"/>
      <c r="E350" s="13"/>
      <c r="F350" s="13"/>
      <c r="G350" s="176"/>
      <c r="H350" s="14"/>
      <c r="I350" s="14"/>
      <c r="J350" s="14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</row>
    <row r="351" spans="1:64" ht="15" x14ac:dyDescent="0.2">
      <c r="A351" s="11"/>
      <c r="B351" s="12"/>
      <c r="C351" s="13"/>
      <c r="D351" s="13"/>
      <c r="E351" s="13"/>
      <c r="F351" s="13"/>
      <c r="G351" s="176"/>
      <c r="H351" s="14"/>
      <c r="I351" s="14"/>
      <c r="J351" s="14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</row>
    <row r="352" spans="1:64" ht="15" x14ac:dyDescent="0.2">
      <c r="A352" s="11"/>
      <c r="B352" s="12"/>
      <c r="C352" s="13"/>
      <c r="D352" s="13"/>
      <c r="E352" s="13"/>
      <c r="F352" s="13"/>
      <c r="G352" s="176"/>
      <c r="H352" s="14"/>
      <c r="I352" s="14"/>
      <c r="J352" s="14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</row>
    <row r="353" spans="1:64" ht="15" x14ac:dyDescent="0.2">
      <c r="A353" s="11"/>
      <c r="B353" s="12"/>
      <c r="C353" s="13"/>
      <c r="D353" s="13"/>
      <c r="E353" s="13"/>
      <c r="F353" s="13"/>
      <c r="G353" s="176"/>
      <c r="H353" s="14"/>
      <c r="I353" s="14"/>
      <c r="J353" s="14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</row>
    <row r="354" spans="1:64" ht="15" x14ac:dyDescent="0.2">
      <c r="A354" s="11"/>
      <c r="B354" s="12"/>
      <c r="C354" s="13"/>
      <c r="D354" s="13"/>
      <c r="E354" s="13"/>
      <c r="F354" s="13"/>
      <c r="G354" s="176"/>
      <c r="H354" s="14"/>
      <c r="I354" s="14"/>
      <c r="J354" s="14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</row>
    <row r="355" spans="1:64" ht="15" x14ac:dyDescent="0.2">
      <c r="A355" s="11"/>
      <c r="B355" s="12"/>
      <c r="C355" s="13"/>
      <c r="D355" s="13"/>
      <c r="E355" s="13"/>
      <c r="F355" s="13"/>
      <c r="G355" s="176"/>
      <c r="H355" s="14"/>
      <c r="I355" s="14"/>
      <c r="J355" s="14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</row>
    <row r="356" spans="1:64" ht="15" x14ac:dyDescent="0.2">
      <c r="A356" s="11"/>
      <c r="B356" s="12"/>
      <c r="C356" s="13"/>
      <c r="D356" s="13"/>
      <c r="E356" s="13"/>
      <c r="F356" s="13"/>
      <c r="G356" s="176"/>
      <c r="H356" s="14"/>
      <c r="I356" s="14"/>
      <c r="J356" s="14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</row>
    <row r="357" spans="1:64" ht="15" x14ac:dyDescent="0.2">
      <c r="A357" s="11"/>
      <c r="B357" s="12"/>
      <c r="C357" s="13"/>
      <c r="D357" s="13"/>
      <c r="E357" s="13"/>
      <c r="F357" s="13"/>
      <c r="G357" s="176"/>
      <c r="H357" s="14"/>
      <c r="I357" s="14"/>
      <c r="J357" s="14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</row>
    <row r="358" spans="1:64" ht="15" x14ac:dyDescent="0.2">
      <c r="A358" s="11"/>
      <c r="B358" s="12"/>
      <c r="C358" s="13"/>
      <c r="D358" s="13"/>
      <c r="E358" s="13"/>
      <c r="F358" s="13"/>
      <c r="G358" s="176"/>
      <c r="H358" s="14"/>
      <c r="I358" s="14"/>
      <c r="J358" s="14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</row>
    <row r="359" spans="1:64" ht="15" x14ac:dyDescent="0.2">
      <c r="A359" s="11"/>
      <c r="B359" s="12"/>
      <c r="C359" s="13"/>
      <c r="D359" s="13"/>
      <c r="E359" s="13"/>
      <c r="F359" s="13"/>
      <c r="G359" s="176"/>
      <c r="H359" s="14"/>
      <c r="I359" s="14"/>
      <c r="J359" s="14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</row>
    <row r="360" spans="1:64" ht="15" x14ac:dyDescent="0.2">
      <c r="A360" s="11"/>
      <c r="B360" s="12"/>
      <c r="C360" s="13"/>
      <c r="D360" s="13"/>
      <c r="E360" s="13"/>
      <c r="F360" s="13"/>
      <c r="G360" s="176"/>
      <c r="H360" s="14"/>
      <c r="I360" s="14"/>
      <c r="J360" s="14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</row>
    <row r="361" spans="1:64" ht="15" x14ac:dyDescent="0.2">
      <c r="A361" s="11"/>
      <c r="B361" s="12"/>
      <c r="C361" s="13"/>
      <c r="D361" s="13"/>
      <c r="E361" s="13"/>
      <c r="F361" s="13"/>
      <c r="G361" s="176"/>
      <c r="H361" s="14"/>
      <c r="I361" s="14"/>
      <c r="J361" s="14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</row>
    <row r="362" spans="1:64" ht="15" x14ac:dyDescent="0.2">
      <c r="A362" s="11"/>
      <c r="B362" s="12"/>
      <c r="C362" s="13"/>
      <c r="D362" s="13"/>
      <c r="E362" s="13"/>
      <c r="F362" s="13"/>
      <c r="G362" s="176"/>
      <c r="H362" s="14"/>
      <c r="I362" s="14"/>
      <c r="J362" s="14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</row>
    <row r="363" spans="1:64" ht="15" x14ac:dyDescent="0.2">
      <c r="A363" s="11"/>
      <c r="B363" s="12"/>
      <c r="C363" s="13"/>
      <c r="D363" s="13"/>
      <c r="E363" s="13"/>
      <c r="F363" s="13"/>
      <c r="G363" s="176"/>
      <c r="H363" s="14"/>
      <c r="I363" s="14"/>
      <c r="J363" s="14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</row>
    <row r="364" spans="1:64" ht="15" x14ac:dyDescent="0.2">
      <c r="A364" s="11"/>
      <c r="B364" s="12"/>
      <c r="C364" s="13"/>
      <c r="D364" s="13"/>
      <c r="E364" s="13"/>
      <c r="F364" s="13"/>
      <c r="G364" s="176"/>
      <c r="H364" s="14"/>
      <c r="I364" s="14"/>
      <c r="J364" s="14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</row>
    <row r="365" spans="1:64" ht="15" x14ac:dyDescent="0.2">
      <c r="A365" s="11"/>
      <c r="B365" s="12"/>
      <c r="C365" s="13"/>
      <c r="D365" s="13"/>
      <c r="E365" s="13"/>
      <c r="F365" s="13"/>
      <c r="G365" s="176"/>
      <c r="H365" s="14"/>
      <c r="I365" s="14"/>
      <c r="J365" s="14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</row>
    <row r="366" spans="1:64" ht="15" x14ac:dyDescent="0.2">
      <c r="A366" s="11"/>
      <c r="B366" s="12"/>
      <c r="C366" s="13"/>
      <c r="D366" s="13"/>
      <c r="E366" s="13"/>
      <c r="F366" s="13"/>
      <c r="G366" s="176"/>
      <c r="H366" s="14"/>
      <c r="I366" s="14"/>
      <c r="J366" s="14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</row>
    <row r="367" spans="1:64" ht="15" x14ac:dyDescent="0.2">
      <c r="A367" s="11"/>
      <c r="B367" s="12"/>
      <c r="C367" s="13"/>
      <c r="D367" s="13"/>
      <c r="E367" s="13"/>
      <c r="F367" s="13"/>
      <c r="G367" s="176"/>
      <c r="H367" s="14"/>
      <c r="I367" s="14"/>
      <c r="J367" s="14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</row>
    <row r="368" spans="1:64" ht="15" x14ac:dyDescent="0.2">
      <c r="A368" s="11"/>
      <c r="B368" s="12"/>
      <c r="C368" s="13"/>
      <c r="D368" s="13"/>
      <c r="E368" s="13"/>
      <c r="F368" s="13"/>
      <c r="G368" s="176"/>
      <c r="H368" s="14"/>
      <c r="I368" s="14"/>
      <c r="J368" s="14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</row>
    <row r="369" spans="1:64" ht="15" x14ac:dyDescent="0.2">
      <c r="A369" s="11"/>
      <c r="B369" s="12"/>
      <c r="C369" s="13"/>
      <c r="D369" s="13"/>
      <c r="E369" s="13"/>
      <c r="F369" s="13"/>
      <c r="G369" s="176"/>
      <c r="H369" s="14"/>
      <c r="I369" s="14"/>
      <c r="J369" s="14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</row>
    <row r="370" spans="1:64" ht="15" x14ac:dyDescent="0.2">
      <c r="A370" s="11"/>
      <c r="B370" s="12"/>
      <c r="C370" s="13"/>
      <c r="D370" s="13"/>
      <c r="E370" s="13"/>
      <c r="F370" s="13"/>
      <c r="G370" s="176"/>
      <c r="H370" s="14"/>
      <c r="I370" s="14"/>
      <c r="J370" s="14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</row>
    <row r="371" spans="1:64" ht="15" x14ac:dyDescent="0.2">
      <c r="A371" s="11"/>
      <c r="B371" s="12"/>
      <c r="C371" s="13"/>
      <c r="D371" s="13"/>
      <c r="E371" s="13"/>
      <c r="F371" s="13"/>
      <c r="G371" s="176"/>
      <c r="H371" s="14"/>
      <c r="I371" s="14"/>
      <c r="J371" s="14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</row>
    <row r="372" spans="1:64" ht="15" x14ac:dyDescent="0.2">
      <c r="A372" s="11"/>
      <c r="B372" s="12"/>
      <c r="C372" s="13"/>
      <c r="D372" s="13"/>
      <c r="E372" s="13"/>
      <c r="F372" s="13"/>
      <c r="G372" s="176"/>
      <c r="H372" s="14"/>
      <c r="I372" s="14"/>
      <c r="J372" s="14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</row>
    <row r="373" spans="1:64" ht="15" x14ac:dyDescent="0.2">
      <c r="A373" s="11"/>
      <c r="B373" s="12"/>
      <c r="C373" s="13"/>
      <c r="D373" s="13"/>
      <c r="E373" s="13"/>
      <c r="F373" s="13"/>
      <c r="G373" s="176"/>
      <c r="H373" s="14"/>
      <c r="I373" s="14"/>
      <c r="J373" s="14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</row>
    <row r="374" spans="1:64" ht="15" x14ac:dyDescent="0.2">
      <c r="A374" s="11"/>
      <c r="B374" s="12"/>
      <c r="C374" s="13"/>
      <c r="D374" s="13"/>
      <c r="E374" s="13"/>
      <c r="F374" s="13"/>
      <c r="G374" s="176"/>
      <c r="H374" s="14"/>
      <c r="I374" s="14"/>
      <c r="J374" s="14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</row>
    <row r="375" spans="1:64" ht="15" x14ac:dyDescent="0.2">
      <c r="A375" s="11"/>
      <c r="B375" s="12"/>
      <c r="C375" s="13"/>
      <c r="D375" s="13"/>
      <c r="E375" s="13"/>
      <c r="F375" s="13"/>
      <c r="G375" s="176"/>
      <c r="H375" s="14"/>
      <c r="I375" s="14"/>
      <c r="J375" s="14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</row>
    <row r="376" spans="1:64" ht="15" x14ac:dyDescent="0.2">
      <c r="A376" s="11"/>
      <c r="B376" s="12"/>
      <c r="C376" s="13"/>
      <c r="D376" s="13"/>
      <c r="E376" s="13"/>
      <c r="F376" s="13"/>
      <c r="G376" s="176"/>
      <c r="H376" s="14"/>
      <c r="I376" s="14"/>
      <c r="J376" s="14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</row>
    <row r="377" spans="1:64" ht="15" x14ac:dyDescent="0.2">
      <c r="A377" s="11"/>
      <c r="B377" s="12"/>
      <c r="C377" s="13"/>
      <c r="D377" s="13"/>
      <c r="E377" s="13"/>
      <c r="F377" s="13"/>
      <c r="G377" s="176"/>
      <c r="H377" s="14"/>
      <c r="I377" s="14"/>
      <c r="J377" s="14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</row>
    <row r="378" spans="1:64" ht="15" x14ac:dyDescent="0.2">
      <c r="A378" s="11"/>
      <c r="B378" s="12"/>
      <c r="C378" s="13"/>
      <c r="D378" s="13"/>
      <c r="E378" s="13"/>
      <c r="F378" s="13"/>
      <c r="G378" s="176"/>
      <c r="H378" s="14"/>
      <c r="I378" s="14"/>
      <c r="J378" s="14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</row>
    <row r="379" spans="1:64" ht="15" x14ac:dyDescent="0.2">
      <c r="A379" s="11"/>
      <c r="B379" s="12"/>
      <c r="C379" s="13"/>
      <c r="D379" s="13"/>
      <c r="E379" s="13"/>
      <c r="F379" s="13"/>
      <c r="G379" s="176"/>
      <c r="H379" s="14"/>
      <c r="I379" s="14"/>
      <c r="J379" s="14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</row>
    <row r="380" spans="1:64" ht="15" x14ac:dyDescent="0.2">
      <c r="A380" s="11"/>
      <c r="B380" s="12"/>
      <c r="C380" s="13"/>
      <c r="D380" s="13"/>
      <c r="E380" s="13"/>
      <c r="F380" s="13"/>
      <c r="G380" s="176"/>
      <c r="H380" s="14"/>
      <c r="I380" s="14"/>
      <c r="J380" s="14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</row>
    <row r="381" spans="1:64" ht="15" x14ac:dyDescent="0.2">
      <c r="A381" s="11"/>
      <c r="B381" s="12"/>
      <c r="C381" s="13"/>
      <c r="D381" s="13"/>
      <c r="E381" s="13"/>
      <c r="F381" s="13"/>
      <c r="G381" s="176"/>
      <c r="H381" s="14"/>
      <c r="I381" s="14"/>
      <c r="J381" s="14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</row>
    <row r="382" spans="1:64" ht="15" x14ac:dyDescent="0.2">
      <c r="A382" s="11"/>
      <c r="B382" s="12"/>
      <c r="C382" s="13"/>
      <c r="D382" s="13"/>
      <c r="E382" s="13"/>
      <c r="F382" s="13"/>
      <c r="G382" s="176"/>
      <c r="H382" s="14"/>
      <c r="I382" s="14"/>
      <c r="J382" s="14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</row>
    <row r="383" spans="1:64" ht="15" x14ac:dyDescent="0.2">
      <c r="A383" s="11"/>
      <c r="B383" s="12"/>
      <c r="C383" s="13"/>
      <c r="D383" s="13"/>
      <c r="E383" s="13"/>
      <c r="F383" s="13"/>
      <c r="G383" s="176"/>
      <c r="H383" s="14"/>
      <c r="I383" s="14"/>
      <c r="J383" s="14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</row>
    <row r="384" spans="1:64" ht="15" x14ac:dyDescent="0.2">
      <c r="A384" s="11"/>
      <c r="B384" s="12"/>
      <c r="C384" s="13"/>
      <c r="D384" s="13"/>
      <c r="E384" s="13"/>
      <c r="F384" s="13"/>
      <c r="G384" s="176"/>
      <c r="H384" s="14"/>
      <c r="I384" s="14"/>
      <c r="J384" s="14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</row>
    <row r="385" spans="1:64" ht="15" x14ac:dyDescent="0.2">
      <c r="A385" s="11"/>
      <c r="B385" s="12"/>
      <c r="C385" s="13"/>
      <c r="D385" s="13"/>
      <c r="E385" s="13"/>
      <c r="F385" s="13"/>
      <c r="G385" s="176"/>
      <c r="H385" s="14"/>
      <c r="I385" s="14"/>
      <c r="J385" s="14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</row>
    <row r="386" spans="1:64" ht="15" x14ac:dyDescent="0.2">
      <c r="A386" s="11"/>
      <c r="B386" s="12"/>
      <c r="C386" s="13"/>
      <c r="D386" s="13"/>
      <c r="E386" s="13"/>
      <c r="F386" s="13"/>
      <c r="G386" s="176"/>
      <c r="H386" s="14"/>
      <c r="I386" s="14"/>
      <c r="J386" s="14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</row>
    <row r="387" spans="1:64" ht="15" x14ac:dyDescent="0.2">
      <c r="A387" s="11"/>
      <c r="B387" s="12"/>
      <c r="C387" s="13"/>
      <c r="D387" s="13"/>
      <c r="E387" s="13"/>
      <c r="F387" s="13"/>
      <c r="G387" s="176"/>
      <c r="H387" s="14"/>
      <c r="I387" s="14"/>
      <c r="J387" s="14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</row>
    <row r="388" spans="1:64" ht="15" x14ac:dyDescent="0.2">
      <c r="A388" s="11"/>
      <c r="B388" s="12"/>
      <c r="C388" s="13"/>
      <c r="D388" s="13"/>
      <c r="E388" s="13"/>
      <c r="F388" s="13"/>
      <c r="G388" s="176"/>
      <c r="H388" s="14"/>
      <c r="I388" s="14"/>
      <c r="J388" s="14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</row>
    <row r="389" spans="1:64" ht="15" x14ac:dyDescent="0.2">
      <c r="A389" s="11"/>
      <c r="B389" s="12"/>
      <c r="C389" s="13"/>
      <c r="D389" s="13"/>
      <c r="E389" s="13"/>
      <c r="F389" s="13"/>
      <c r="G389" s="176"/>
      <c r="H389" s="14"/>
      <c r="I389" s="14"/>
      <c r="J389" s="14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</row>
    <row r="390" spans="1:64" ht="15" x14ac:dyDescent="0.2">
      <c r="A390" s="11"/>
      <c r="B390" s="12"/>
      <c r="C390" s="13"/>
      <c r="D390" s="13"/>
      <c r="E390" s="13"/>
      <c r="F390" s="13"/>
      <c r="G390" s="176"/>
      <c r="H390" s="14"/>
      <c r="I390" s="14"/>
      <c r="J390" s="14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</row>
    <row r="391" spans="1:64" ht="15" x14ac:dyDescent="0.2">
      <c r="A391" s="11"/>
      <c r="B391" s="12"/>
      <c r="C391" s="13"/>
      <c r="D391" s="13"/>
      <c r="E391" s="13"/>
      <c r="F391" s="13"/>
      <c r="G391" s="176"/>
      <c r="H391" s="14"/>
      <c r="I391" s="14"/>
      <c r="J391" s="14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</row>
    <row r="392" spans="1:64" ht="15" x14ac:dyDescent="0.2">
      <c r="A392" s="11"/>
      <c r="B392" s="12"/>
      <c r="C392" s="13"/>
      <c r="D392" s="13"/>
      <c r="E392" s="13"/>
      <c r="F392" s="13"/>
      <c r="G392" s="176"/>
      <c r="H392" s="14"/>
      <c r="I392" s="14"/>
      <c r="J392" s="14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</row>
    <row r="393" spans="1:64" ht="15" x14ac:dyDescent="0.2">
      <c r="A393" s="11"/>
      <c r="B393" s="12"/>
      <c r="C393" s="13"/>
      <c r="D393" s="13"/>
      <c r="E393" s="13"/>
      <c r="F393" s="13"/>
      <c r="G393" s="176"/>
      <c r="H393" s="14"/>
      <c r="I393" s="14"/>
      <c r="J393" s="14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</row>
    <row r="394" spans="1:64" ht="15" x14ac:dyDescent="0.2">
      <c r="A394" s="11"/>
      <c r="B394" s="12"/>
      <c r="C394" s="13"/>
      <c r="D394" s="13"/>
      <c r="E394" s="13"/>
      <c r="F394" s="13"/>
      <c r="G394" s="176"/>
      <c r="H394" s="14"/>
      <c r="I394" s="14"/>
      <c r="J394" s="14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</row>
    <row r="395" spans="1:64" ht="15" x14ac:dyDescent="0.2">
      <c r="A395" s="11"/>
      <c r="B395" s="12"/>
      <c r="C395" s="13"/>
      <c r="D395" s="13"/>
      <c r="E395" s="13"/>
      <c r="F395" s="13"/>
      <c r="G395" s="176"/>
      <c r="H395" s="14"/>
      <c r="I395" s="14"/>
      <c r="J395" s="14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</row>
    <row r="396" spans="1:64" ht="15" x14ac:dyDescent="0.2">
      <c r="A396" s="11"/>
      <c r="B396" s="12"/>
      <c r="C396" s="13"/>
      <c r="D396" s="13"/>
      <c r="E396" s="13"/>
      <c r="F396" s="13"/>
      <c r="G396" s="176"/>
      <c r="H396" s="14"/>
      <c r="I396" s="14"/>
      <c r="J396" s="14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</row>
    <row r="397" spans="1:64" ht="15" x14ac:dyDescent="0.2">
      <c r="A397" s="11"/>
      <c r="B397" s="12"/>
      <c r="C397" s="13"/>
      <c r="D397" s="13"/>
      <c r="E397" s="13"/>
      <c r="F397" s="13"/>
      <c r="G397" s="176"/>
      <c r="H397" s="14"/>
      <c r="I397" s="14"/>
      <c r="J397" s="14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</row>
    <row r="398" spans="1:64" ht="15" x14ac:dyDescent="0.2">
      <c r="A398" s="11"/>
      <c r="B398" s="12"/>
      <c r="C398" s="13"/>
      <c r="D398" s="13"/>
      <c r="E398" s="13"/>
      <c r="F398" s="13"/>
      <c r="G398" s="176"/>
      <c r="H398" s="14"/>
      <c r="I398" s="14"/>
      <c r="J398" s="14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</row>
    <row r="399" spans="1:64" ht="15" x14ac:dyDescent="0.2">
      <c r="A399" s="11"/>
      <c r="B399" s="12"/>
      <c r="C399" s="13"/>
      <c r="D399" s="13"/>
      <c r="E399" s="13"/>
      <c r="F399" s="13"/>
      <c r="G399" s="176"/>
      <c r="H399" s="14"/>
      <c r="I399" s="14"/>
      <c r="J399" s="14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</row>
    <row r="400" spans="1:64" ht="15" x14ac:dyDescent="0.2">
      <c r="A400" s="11"/>
      <c r="B400" s="12"/>
      <c r="C400" s="13"/>
      <c r="D400" s="13"/>
      <c r="E400" s="13"/>
      <c r="F400" s="13"/>
      <c r="G400" s="176"/>
      <c r="H400" s="14"/>
      <c r="I400" s="14"/>
      <c r="J400" s="14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</row>
    <row r="401" spans="1:64" ht="15" x14ac:dyDescent="0.2">
      <c r="A401" s="11"/>
      <c r="B401" s="12"/>
      <c r="C401" s="13"/>
      <c r="D401" s="13"/>
      <c r="E401" s="13"/>
      <c r="F401" s="13"/>
      <c r="G401" s="176"/>
      <c r="H401" s="14"/>
      <c r="I401" s="14"/>
      <c r="J401" s="14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</row>
    <row r="402" spans="1:64" ht="15" x14ac:dyDescent="0.2">
      <c r="A402" s="11"/>
      <c r="B402" s="12"/>
      <c r="C402" s="13"/>
      <c r="D402" s="13"/>
      <c r="E402" s="13"/>
      <c r="F402" s="13"/>
      <c r="G402" s="176"/>
      <c r="H402" s="14"/>
      <c r="I402" s="14"/>
      <c r="J402" s="14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</row>
    <row r="403" spans="1:64" ht="15" x14ac:dyDescent="0.2">
      <c r="A403" s="11"/>
      <c r="B403" s="12"/>
      <c r="C403" s="13"/>
      <c r="D403" s="13"/>
      <c r="E403" s="13"/>
      <c r="F403" s="13"/>
      <c r="G403" s="176"/>
      <c r="H403" s="14"/>
      <c r="I403" s="14"/>
      <c r="J403" s="14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</row>
    <row r="404" spans="1:64" ht="15" x14ac:dyDescent="0.2">
      <c r="A404" s="11"/>
      <c r="B404" s="12"/>
      <c r="C404" s="13"/>
      <c r="D404" s="13"/>
      <c r="E404" s="13"/>
      <c r="F404" s="13"/>
      <c r="G404" s="176"/>
      <c r="H404" s="14"/>
      <c r="I404" s="14"/>
      <c r="J404" s="14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</row>
    <row r="405" spans="1:64" ht="15" x14ac:dyDescent="0.2">
      <c r="A405" s="11"/>
      <c r="B405" s="12"/>
      <c r="C405" s="13"/>
      <c r="D405" s="13"/>
      <c r="E405" s="13"/>
      <c r="F405" s="13"/>
      <c r="G405" s="176"/>
      <c r="H405" s="14"/>
      <c r="I405" s="14"/>
      <c r="J405" s="14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</row>
    <row r="406" spans="1:64" ht="15" x14ac:dyDescent="0.2">
      <c r="A406" s="11"/>
      <c r="B406" s="12"/>
      <c r="C406" s="13"/>
      <c r="D406" s="13"/>
      <c r="E406" s="13"/>
      <c r="F406" s="13"/>
      <c r="G406" s="176"/>
      <c r="H406" s="14"/>
      <c r="I406" s="14"/>
      <c r="J406" s="1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</row>
    <row r="407" spans="1:64" ht="15" x14ac:dyDescent="0.2">
      <c r="A407" s="11"/>
      <c r="B407" s="12"/>
      <c r="C407" s="13"/>
      <c r="D407" s="13"/>
      <c r="E407" s="13"/>
      <c r="F407" s="13"/>
      <c r="G407" s="176"/>
      <c r="H407" s="14"/>
      <c r="I407" s="14"/>
      <c r="J407" s="14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</row>
    <row r="408" spans="1:64" ht="15" x14ac:dyDescent="0.2">
      <c r="A408" s="11"/>
      <c r="B408" s="12"/>
      <c r="C408" s="13"/>
      <c r="D408" s="13"/>
      <c r="E408" s="13"/>
      <c r="F408" s="13"/>
      <c r="G408" s="176"/>
      <c r="H408" s="14"/>
      <c r="I408" s="14"/>
      <c r="J408" s="14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</row>
    <row r="409" spans="1:64" ht="15" x14ac:dyDescent="0.2">
      <c r="A409" s="11"/>
      <c r="B409" s="12"/>
      <c r="C409" s="13"/>
      <c r="D409" s="13"/>
      <c r="E409" s="13"/>
      <c r="F409" s="13"/>
      <c r="G409" s="176"/>
      <c r="H409" s="14"/>
      <c r="I409" s="14"/>
      <c r="J409" s="14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</row>
    <row r="410" spans="1:64" ht="15" x14ac:dyDescent="0.2">
      <c r="A410" s="11"/>
      <c r="B410" s="12"/>
      <c r="C410" s="13"/>
      <c r="D410" s="13"/>
      <c r="E410" s="13"/>
      <c r="F410" s="13"/>
      <c r="G410" s="176"/>
      <c r="H410" s="14"/>
      <c r="I410" s="14"/>
      <c r="J410" s="1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</row>
    <row r="411" spans="1:64" ht="15" x14ac:dyDescent="0.2">
      <c r="A411" s="11"/>
      <c r="B411" s="12"/>
      <c r="C411" s="13"/>
      <c r="D411" s="13"/>
      <c r="E411" s="13"/>
      <c r="F411" s="13"/>
      <c r="G411" s="176"/>
      <c r="H411" s="14"/>
      <c r="I411" s="14"/>
      <c r="J411" s="14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</row>
    <row r="412" spans="1:64" ht="15" x14ac:dyDescent="0.2">
      <c r="A412" s="11"/>
      <c r="B412" s="12"/>
      <c r="C412" s="13"/>
      <c r="D412" s="13"/>
      <c r="E412" s="13"/>
      <c r="F412" s="13"/>
      <c r="G412" s="176"/>
      <c r="H412" s="14"/>
      <c r="I412" s="14"/>
      <c r="J412" s="14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</row>
    <row r="413" spans="1:64" ht="15" x14ac:dyDescent="0.2">
      <c r="A413" s="11"/>
      <c r="B413" s="12"/>
      <c r="C413" s="13"/>
      <c r="D413" s="13"/>
      <c r="E413" s="13"/>
      <c r="F413" s="13"/>
      <c r="G413" s="176"/>
      <c r="H413" s="14"/>
      <c r="I413" s="14"/>
      <c r="J413" s="14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</row>
    <row r="414" spans="1:64" ht="15" x14ac:dyDescent="0.2">
      <c r="A414" s="11"/>
      <c r="B414" s="12"/>
      <c r="C414" s="13"/>
      <c r="D414" s="13"/>
      <c r="E414" s="13"/>
      <c r="F414" s="13"/>
      <c r="G414" s="176"/>
      <c r="H414" s="14"/>
      <c r="I414" s="14"/>
      <c r="J414" s="14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</row>
    <row r="415" spans="1:64" ht="15" x14ac:dyDescent="0.2">
      <c r="A415" s="11"/>
      <c r="B415" s="12"/>
      <c r="C415" s="13"/>
      <c r="D415" s="13"/>
      <c r="E415" s="13"/>
      <c r="F415" s="13"/>
      <c r="G415" s="176"/>
      <c r="H415" s="14"/>
      <c r="I415" s="14"/>
      <c r="J415" s="14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</row>
    <row r="416" spans="1:64" ht="15" x14ac:dyDescent="0.2">
      <c r="A416" s="11"/>
      <c r="B416" s="12"/>
      <c r="C416" s="13"/>
      <c r="D416" s="13"/>
      <c r="E416" s="13"/>
      <c r="F416" s="13"/>
      <c r="G416" s="176"/>
      <c r="H416" s="14"/>
      <c r="I416" s="14"/>
      <c r="J416" s="14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</row>
    <row r="417" spans="1:64" ht="15" x14ac:dyDescent="0.2">
      <c r="A417" s="11"/>
      <c r="B417" s="12"/>
      <c r="C417" s="13"/>
      <c r="D417" s="13"/>
      <c r="E417" s="13"/>
      <c r="F417" s="13"/>
      <c r="G417" s="176"/>
      <c r="H417" s="14"/>
      <c r="I417" s="14"/>
      <c r="J417" s="14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</row>
    <row r="418" spans="1:64" ht="15" x14ac:dyDescent="0.2">
      <c r="A418" s="11"/>
      <c r="B418" s="12"/>
      <c r="C418" s="13"/>
      <c r="D418" s="13"/>
      <c r="E418" s="13"/>
      <c r="F418" s="13"/>
      <c r="G418" s="176"/>
      <c r="H418" s="14"/>
      <c r="I418" s="14"/>
      <c r="J418" s="14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</row>
  </sheetData>
  <mergeCells count="183">
    <mergeCell ref="BK7:BK9"/>
    <mergeCell ref="AV7:AV9"/>
    <mergeCell ref="AY7:AY9"/>
    <mergeCell ref="AZ7:AZ9"/>
    <mergeCell ref="BA7:BA9"/>
    <mergeCell ref="BD7:BD9"/>
    <mergeCell ref="BE7:BE9"/>
    <mergeCell ref="BF7:BF9"/>
    <mergeCell ref="BI7:BI9"/>
    <mergeCell ref="BJ7:BJ9"/>
    <mergeCell ref="AG7:AG9"/>
    <mergeCell ref="AJ7:AJ9"/>
    <mergeCell ref="AK7:AK9"/>
    <mergeCell ref="AL7:AL9"/>
    <mergeCell ref="AO7:AO9"/>
    <mergeCell ref="AP7:AP9"/>
    <mergeCell ref="AQ7:AQ9"/>
    <mergeCell ref="AT7:AT9"/>
    <mergeCell ref="AU7:AU9"/>
    <mergeCell ref="R7:R9"/>
    <mergeCell ref="U7:U9"/>
    <mergeCell ref="V7:V9"/>
    <mergeCell ref="W7:W9"/>
    <mergeCell ref="Z7:Z9"/>
    <mergeCell ref="AA7:AA9"/>
    <mergeCell ref="AB7:AB9"/>
    <mergeCell ref="AE7:AE9"/>
    <mergeCell ref="AF7:AF9"/>
    <mergeCell ref="BH119:BL119"/>
    <mergeCell ref="G135:L135"/>
    <mergeCell ref="G136:L136"/>
    <mergeCell ref="N130:AI130"/>
    <mergeCell ref="N131:AI131"/>
    <mergeCell ref="N132:AI132"/>
    <mergeCell ref="N133:AI133"/>
    <mergeCell ref="N134:AI134"/>
    <mergeCell ref="N135:AI135"/>
    <mergeCell ref="N136:AI136"/>
    <mergeCell ref="AN124:BH124"/>
    <mergeCell ref="AN125:BH125"/>
    <mergeCell ref="G130:L130"/>
    <mergeCell ref="T125:AH125"/>
    <mergeCell ref="G131:L131"/>
    <mergeCell ref="G132:L132"/>
    <mergeCell ref="G133:L133"/>
    <mergeCell ref="G134:L134"/>
    <mergeCell ref="AN121:AR121"/>
    <mergeCell ref="AS121:AW121"/>
    <mergeCell ref="AX121:BB121"/>
    <mergeCell ref="BC121:BG121"/>
    <mergeCell ref="BH121:BL121"/>
    <mergeCell ref="AS120:AW120"/>
    <mergeCell ref="AX120:BB120"/>
    <mergeCell ref="BC120:BG120"/>
    <mergeCell ref="AD117:AH117"/>
    <mergeCell ref="AI117:AM117"/>
    <mergeCell ref="AN117:AR117"/>
    <mergeCell ref="AS117:AW117"/>
    <mergeCell ref="AX117:BB117"/>
    <mergeCell ref="BC117:BG117"/>
    <mergeCell ref="AN119:AR119"/>
    <mergeCell ref="AS119:AW119"/>
    <mergeCell ref="AX119:BB119"/>
    <mergeCell ref="BC119:BG119"/>
    <mergeCell ref="AS118:AW118"/>
    <mergeCell ref="AX118:BB118"/>
    <mergeCell ref="BC118:BG118"/>
    <mergeCell ref="A3:A9"/>
    <mergeCell ref="E3:F3"/>
    <mergeCell ref="G3:G9"/>
    <mergeCell ref="BH120:BL120"/>
    <mergeCell ref="A118:N118"/>
    <mergeCell ref="A119:N119"/>
    <mergeCell ref="A120:N120"/>
    <mergeCell ref="A121:N121"/>
    <mergeCell ref="O119:S119"/>
    <mergeCell ref="T119:X119"/>
    <mergeCell ref="Y119:AC119"/>
    <mergeCell ref="AD119:AH119"/>
    <mergeCell ref="AI119:AM119"/>
    <mergeCell ref="O121:S121"/>
    <mergeCell ref="T121:X121"/>
    <mergeCell ref="Y121:AC121"/>
    <mergeCell ref="AD121:AH121"/>
    <mergeCell ref="AI121:AM121"/>
    <mergeCell ref="O120:S120"/>
    <mergeCell ref="T120:X120"/>
    <mergeCell ref="Y120:AC120"/>
    <mergeCell ref="AD120:AH120"/>
    <mergeCell ref="AI120:AM120"/>
    <mergeCell ref="AN120:AR120"/>
    <mergeCell ref="BH118:BL118"/>
    <mergeCell ref="A11:BL11"/>
    <mergeCell ref="A26:BL26"/>
    <mergeCell ref="A25:G25"/>
    <mergeCell ref="O118:S118"/>
    <mergeCell ref="T118:X118"/>
    <mergeCell ref="Y118:AC118"/>
    <mergeCell ref="AD118:AH118"/>
    <mergeCell ref="AI118:AM118"/>
    <mergeCell ref="A50:G50"/>
    <mergeCell ref="A52:BL52"/>
    <mergeCell ref="A53:BL53"/>
    <mergeCell ref="A73:G73"/>
    <mergeCell ref="A74:BL74"/>
    <mergeCell ref="A115:G115"/>
    <mergeCell ref="A116:G116"/>
    <mergeCell ref="A117:G117"/>
    <mergeCell ref="BH117:BL117"/>
    <mergeCell ref="A51:G51"/>
    <mergeCell ref="A75:BL75"/>
    <mergeCell ref="A1:BL1"/>
    <mergeCell ref="B3:B9"/>
    <mergeCell ref="N4:N9"/>
    <mergeCell ref="O3:BL3"/>
    <mergeCell ref="S7:S9"/>
    <mergeCell ref="T7:T9"/>
    <mergeCell ref="Y7:Y9"/>
    <mergeCell ref="BC7:BC9"/>
    <mergeCell ref="BB7:BB9"/>
    <mergeCell ref="AM7:AM9"/>
    <mergeCell ref="J4:M4"/>
    <mergeCell ref="O5:BL5"/>
    <mergeCell ref="O4:X4"/>
    <mergeCell ref="C3:D3"/>
    <mergeCell ref="L6:L9"/>
    <mergeCell ref="AI6:AM6"/>
    <mergeCell ref="AN7:AN9"/>
    <mergeCell ref="I3:N3"/>
    <mergeCell ref="H3:H9"/>
    <mergeCell ref="AH7:AH9"/>
    <mergeCell ref="AI7:AI9"/>
    <mergeCell ref="O6:S6"/>
    <mergeCell ref="AS4:BB4"/>
    <mergeCell ref="J5:J9"/>
    <mergeCell ref="T117:X117"/>
    <mergeCell ref="Y117:AC117"/>
    <mergeCell ref="BC4:BL4"/>
    <mergeCell ref="AS6:AW6"/>
    <mergeCell ref="AX6:BB6"/>
    <mergeCell ref="BC6:BG6"/>
    <mergeCell ref="AS7:AS9"/>
    <mergeCell ref="M6:M9"/>
    <mergeCell ref="BH6:BL6"/>
    <mergeCell ref="X7:X9"/>
    <mergeCell ref="BL7:BL9"/>
    <mergeCell ref="Y4:AH4"/>
    <mergeCell ref="AI4:AR4"/>
    <mergeCell ref="AD6:AH6"/>
    <mergeCell ref="AX7:AX9"/>
    <mergeCell ref="AW7:AW9"/>
    <mergeCell ref="AR7:AR9"/>
    <mergeCell ref="K5:M5"/>
    <mergeCell ref="K6:K9"/>
    <mergeCell ref="O7:O9"/>
    <mergeCell ref="BH7:BH9"/>
    <mergeCell ref="BG7:BG9"/>
    <mergeCell ref="P7:P9"/>
    <mergeCell ref="Q7:Q9"/>
    <mergeCell ref="B129:F129"/>
    <mergeCell ref="G129:L129"/>
    <mergeCell ref="N129:AI129"/>
    <mergeCell ref="B140:M140"/>
    <mergeCell ref="T6:X6"/>
    <mergeCell ref="Y6:AC6"/>
    <mergeCell ref="I4:I9"/>
    <mergeCell ref="AD7:AD9"/>
    <mergeCell ref="AN6:AR6"/>
    <mergeCell ref="C4:C9"/>
    <mergeCell ref="D4:D9"/>
    <mergeCell ref="AC7:AC9"/>
    <mergeCell ref="S138:Y138"/>
    <mergeCell ref="AN118:AR118"/>
    <mergeCell ref="B135:F135"/>
    <mergeCell ref="E4:E9"/>
    <mergeCell ref="F4:F9"/>
    <mergeCell ref="B130:F130"/>
    <mergeCell ref="B131:F131"/>
    <mergeCell ref="B132:F132"/>
    <mergeCell ref="B133:F133"/>
    <mergeCell ref="B134:F134"/>
    <mergeCell ref="A95:BL95"/>
    <mergeCell ref="O117:S117"/>
  </mergeCells>
  <phoneticPr fontId="12" type="noConversion"/>
  <conditionalFormatting sqref="J12:J25 J54:J73 J76:J94 J96:J117 J27:J51">
    <cfRule type="expression" dxfId="4" priority="1">
      <formula>J12&lt;&gt;K12+L12+M12</formula>
    </cfRule>
  </conditionalFormatting>
  <pageMargins left="0.51181102362204722" right="0.51181102362204722" top="0.55118110236220474" bottom="0.55118110236220474" header="0.31496062992125984" footer="0.31496062992125984"/>
  <pageSetup paperSize="9" scale="42" fitToHeight="0" orientation="landscape" r:id="rId1"/>
  <rowBreaks count="5" manualBreakCount="5">
    <brk id="25" max="33" man="1"/>
    <brk id="51" max="33" man="1"/>
    <brk id="73" max="33" man="1"/>
    <brk id="114" max="33" man="1"/>
    <brk id="145" max="16383" man="1"/>
  </rowBreaks>
  <colBreaks count="1" manualBreakCount="1"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D61C-643E-4C26-B681-B5557C51ED29}">
  <sheetPr>
    <tabColor rgb="FF92D050"/>
    <pageSetUpPr fitToPage="1"/>
  </sheetPr>
  <dimension ref="A1:DM146"/>
  <sheetViews>
    <sheetView view="pageBreakPreview" zoomScale="90" zoomScaleNormal="87" zoomScaleSheetLayoutView="90" workbookViewId="0">
      <selection activeCell="E4" sqref="E4:E9"/>
    </sheetView>
  </sheetViews>
  <sheetFormatPr defaultColWidth="8.85546875" defaultRowHeight="15" x14ac:dyDescent="0.25"/>
  <cols>
    <col min="1" max="1" width="7.7109375" style="85" customWidth="1"/>
    <col min="2" max="2" width="43.5703125" style="63" customWidth="1"/>
    <col min="3" max="3" width="6.5703125" style="18" customWidth="1"/>
    <col min="4" max="4" width="6.140625" style="18" customWidth="1"/>
    <col min="5" max="5" width="4.5703125" style="18" customWidth="1"/>
    <col min="6" max="6" width="4.28515625" style="18" customWidth="1"/>
    <col min="7" max="8" width="6.5703125" style="18" customWidth="1"/>
    <col min="9" max="9" width="5.7109375" style="18" customWidth="1"/>
    <col min="10" max="10" width="5.140625" style="18" customWidth="1"/>
    <col min="11" max="11" width="4.85546875" style="18" customWidth="1"/>
    <col min="12" max="12" width="6.5703125" style="18" customWidth="1"/>
    <col min="13" max="13" width="4.5703125" style="18" customWidth="1"/>
    <col min="14" max="14" width="6.5703125" style="18" customWidth="1"/>
    <col min="15" max="18" width="2.28515625" style="18" customWidth="1"/>
    <col min="19" max="19" width="2.28515625" style="84" customWidth="1"/>
    <col min="20" max="23" width="2.28515625" style="18" customWidth="1"/>
    <col min="24" max="24" width="2.28515625" style="84" customWidth="1"/>
    <col min="25" max="28" width="2.28515625" style="18" customWidth="1"/>
    <col min="29" max="29" width="2.28515625" style="84" customWidth="1"/>
    <col min="30" max="33" width="2.28515625" style="18" customWidth="1"/>
    <col min="34" max="34" width="2.28515625" style="84" customWidth="1"/>
    <col min="35" max="38" width="2.28515625" style="18" customWidth="1"/>
    <col min="39" max="39" width="2.28515625" style="84" customWidth="1"/>
    <col min="40" max="43" width="2.28515625" style="18" customWidth="1"/>
    <col min="44" max="44" width="2.28515625" style="84" customWidth="1"/>
    <col min="45" max="48" width="2.28515625" style="18" customWidth="1"/>
    <col min="49" max="49" width="2.28515625" style="84" customWidth="1"/>
    <col min="50" max="53" width="2.28515625" style="18" customWidth="1"/>
    <col min="54" max="54" width="2.28515625" style="84" customWidth="1"/>
    <col min="55" max="58" width="2.28515625" style="18" customWidth="1"/>
    <col min="59" max="59" width="2.28515625" style="84" customWidth="1"/>
    <col min="60" max="63" width="2.28515625" style="18" customWidth="1"/>
    <col min="64" max="64" width="2.28515625" style="84" customWidth="1"/>
    <col min="65" max="68" width="2.28515625" style="18" customWidth="1"/>
    <col min="69" max="69" width="2.28515625" style="84" customWidth="1"/>
    <col min="70" max="73" width="2.28515625" style="18" customWidth="1"/>
    <col min="74" max="74" width="2.28515625" style="84" customWidth="1"/>
    <col min="75" max="78" width="2.28515625" style="18" customWidth="1"/>
    <col min="79" max="79" width="2.28515625" style="84" customWidth="1"/>
    <col min="80" max="83" width="2.28515625" style="18" customWidth="1"/>
    <col min="84" max="84" width="2.28515625" style="84" customWidth="1"/>
    <col min="85" max="88" width="2.28515625" style="18" customWidth="1"/>
    <col min="89" max="89" width="2.28515625" style="84" customWidth="1"/>
    <col min="90" max="93" width="2.28515625" style="18" customWidth="1"/>
    <col min="94" max="94" width="2.28515625" style="84" customWidth="1"/>
    <col min="95" max="98" width="2.28515625" style="18" customWidth="1"/>
    <col min="99" max="99" width="2.28515625" style="84" customWidth="1"/>
    <col min="100" max="103" width="2.28515625" style="18" customWidth="1"/>
    <col min="104" max="104" width="2.28515625" style="84" customWidth="1"/>
    <col min="105" max="108" width="2.28515625" style="18" customWidth="1"/>
    <col min="109" max="109" width="2.28515625" style="84" customWidth="1"/>
    <col min="110" max="113" width="2.28515625" style="18" customWidth="1"/>
    <col min="114" max="114" width="2.28515625" style="84" customWidth="1"/>
    <col min="115" max="278" width="8.85546875" style="52"/>
    <col min="279" max="279" width="5.42578125" style="52" customWidth="1"/>
    <col min="280" max="280" width="38.42578125" style="52" customWidth="1"/>
    <col min="281" max="281" width="4" style="52" customWidth="1"/>
    <col min="282" max="282" width="5.140625" style="52" customWidth="1"/>
    <col min="283" max="284" width="4" style="52" customWidth="1"/>
    <col min="285" max="285" width="4.85546875" style="52" customWidth="1"/>
    <col min="286" max="286" width="4.28515625" style="52" customWidth="1"/>
    <col min="287" max="287" width="4" style="52" customWidth="1"/>
    <col min="288" max="288" width="3.42578125" style="52" customWidth="1"/>
    <col min="289" max="289" width="5.42578125" style="52" customWidth="1"/>
    <col min="290" max="290" width="6.140625" style="52" customWidth="1"/>
    <col min="291" max="313" width="2.28515625" style="52" customWidth="1"/>
    <col min="314" max="314" width="2.85546875" style="52" customWidth="1"/>
    <col min="315" max="354" width="2.28515625" style="52" customWidth="1"/>
    <col min="355" max="534" width="8.85546875" style="52"/>
    <col min="535" max="535" width="5.42578125" style="52" customWidth="1"/>
    <col min="536" max="536" width="38.42578125" style="52" customWidth="1"/>
    <col min="537" max="537" width="4" style="52" customWidth="1"/>
    <col min="538" max="538" width="5.140625" style="52" customWidth="1"/>
    <col min="539" max="540" width="4" style="52" customWidth="1"/>
    <col min="541" max="541" width="4.85546875" style="52" customWidth="1"/>
    <col min="542" max="542" width="4.28515625" style="52" customWidth="1"/>
    <col min="543" max="543" width="4" style="52" customWidth="1"/>
    <col min="544" max="544" width="3.42578125" style="52" customWidth="1"/>
    <col min="545" max="545" width="5.42578125" style="52" customWidth="1"/>
    <col min="546" max="546" width="6.140625" style="52" customWidth="1"/>
    <col min="547" max="569" width="2.28515625" style="52" customWidth="1"/>
    <col min="570" max="570" width="2.85546875" style="52" customWidth="1"/>
    <col min="571" max="610" width="2.28515625" style="52" customWidth="1"/>
    <col min="611" max="790" width="8.85546875" style="52"/>
    <col min="791" max="791" width="5.42578125" style="52" customWidth="1"/>
    <col min="792" max="792" width="38.42578125" style="52" customWidth="1"/>
    <col min="793" max="793" width="4" style="52" customWidth="1"/>
    <col min="794" max="794" width="5.140625" style="52" customWidth="1"/>
    <col min="795" max="796" width="4" style="52" customWidth="1"/>
    <col min="797" max="797" width="4.85546875" style="52" customWidth="1"/>
    <col min="798" max="798" width="4.28515625" style="52" customWidth="1"/>
    <col min="799" max="799" width="4" style="52" customWidth="1"/>
    <col min="800" max="800" width="3.42578125" style="52" customWidth="1"/>
    <col min="801" max="801" width="5.42578125" style="52" customWidth="1"/>
    <col min="802" max="802" width="6.140625" style="52" customWidth="1"/>
    <col min="803" max="825" width="2.28515625" style="52" customWidth="1"/>
    <col min="826" max="826" width="2.85546875" style="52" customWidth="1"/>
    <col min="827" max="866" width="2.28515625" style="52" customWidth="1"/>
    <col min="867" max="1046" width="8.85546875" style="52"/>
    <col min="1047" max="1047" width="5.42578125" style="52" customWidth="1"/>
    <col min="1048" max="1048" width="38.42578125" style="52" customWidth="1"/>
    <col min="1049" max="1049" width="4" style="52" customWidth="1"/>
    <col min="1050" max="1050" width="5.140625" style="52" customWidth="1"/>
    <col min="1051" max="1052" width="4" style="52" customWidth="1"/>
    <col min="1053" max="1053" width="4.85546875" style="52" customWidth="1"/>
    <col min="1054" max="1054" width="4.28515625" style="52" customWidth="1"/>
    <col min="1055" max="1055" width="4" style="52" customWidth="1"/>
    <col min="1056" max="1056" width="3.42578125" style="52" customWidth="1"/>
    <col min="1057" max="1057" width="5.42578125" style="52" customWidth="1"/>
    <col min="1058" max="1058" width="6.140625" style="52" customWidth="1"/>
    <col min="1059" max="1081" width="2.28515625" style="52" customWidth="1"/>
    <col min="1082" max="1082" width="2.85546875" style="52" customWidth="1"/>
    <col min="1083" max="1122" width="2.28515625" style="52" customWidth="1"/>
    <col min="1123" max="1302" width="8.85546875" style="52"/>
    <col min="1303" max="1303" width="5.42578125" style="52" customWidth="1"/>
    <col min="1304" max="1304" width="38.42578125" style="52" customWidth="1"/>
    <col min="1305" max="1305" width="4" style="52" customWidth="1"/>
    <col min="1306" max="1306" width="5.140625" style="52" customWidth="1"/>
    <col min="1307" max="1308" width="4" style="52" customWidth="1"/>
    <col min="1309" max="1309" width="4.85546875" style="52" customWidth="1"/>
    <col min="1310" max="1310" width="4.28515625" style="52" customWidth="1"/>
    <col min="1311" max="1311" width="4" style="52" customWidth="1"/>
    <col min="1312" max="1312" width="3.42578125" style="52" customWidth="1"/>
    <col min="1313" max="1313" width="5.42578125" style="52" customWidth="1"/>
    <col min="1314" max="1314" width="6.140625" style="52" customWidth="1"/>
    <col min="1315" max="1337" width="2.28515625" style="52" customWidth="1"/>
    <col min="1338" max="1338" width="2.85546875" style="52" customWidth="1"/>
    <col min="1339" max="1378" width="2.28515625" style="52" customWidth="1"/>
    <col min="1379" max="1558" width="8.85546875" style="52"/>
    <col min="1559" max="1559" width="5.42578125" style="52" customWidth="1"/>
    <col min="1560" max="1560" width="38.42578125" style="52" customWidth="1"/>
    <col min="1561" max="1561" width="4" style="52" customWidth="1"/>
    <col min="1562" max="1562" width="5.140625" style="52" customWidth="1"/>
    <col min="1563" max="1564" width="4" style="52" customWidth="1"/>
    <col min="1565" max="1565" width="4.85546875" style="52" customWidth="1"/>
    <col min="1566" max="1566" width="4.28515625" style="52" customWidth="1"/>
    <col min="1567" max="1567" width="4" style="52" customWidth="1"/>
    <col min="1568" max="1568" width="3.42578125" style="52" customWidth="1"/>
    <col min="1569" max="1569" width="5.42578125" style="52" customWidth="1"/>
    <col min="1570" max="1570" width="6.140625" style="52" customWidth="1"/>
    <col min="1571" max="1593" width="2.28515625" style="52" customWidth="1"/>
    <col min="1594" max="1594" width="2.85546875" style="52" customWidth="1"/>
    <col min="1595" max="1634" width="2.28515625" style="52" customWidth="1"/>
    <col min="1635" max="1814" width="8.85546875" style="52"/>
    <col min="1815" max="1815" width="5.42578125" style="52" customWidth="1"/>
    <col min="1816" max="1816" width="38.42578125" style="52" customWidth="1"/>
    <col min="1817" max="1817" width="4" style="52" customWidth="1"/>
    <col min="1818" max="1818" width="5.140625" style="52" customWidth="1"/>
    <col min="1819" max="1820" width="4" style="52" customWidth="1"/>
    <col min="1821" max="1821" width="4.85546875" style="52" customWidth="1"/>
    <col min="1822" max="1822" width="4.28515625" style="52" customWidth="1"/>
    <col min="1823" max="1823" width="4" style="52" customWidth="1"/>
    <col min="1824" max="1824" width="3.42578125" style="52" customWidth="1"/>
    <col min="1825" max="1825" width="5.42578125" style="52" customWidth="1"/>
    <col min="1826" max="1826" width="6.140625" style="52" customWidth="1"/>
    <col min="1827" max="1849" width="2.28515625" style="52" customWidth="1"/>
    <col min="1850" max="1850" width="2.85546875" style="52" customWidth="1"/>
    <col min="1851" max="1890" width="2.28515625" style="52" customWidth="1"/>
    <col min="1891" max="2070" width="8.85546875" style="52"/>
    <col min="2071" max="2071" width="5.42578125" style="52" customWidth="1"/>
    <col min="2072" max="2072" width="38.42578125" style="52" customWidth="1"/>
    <col min="2073" max="2073" width="4" style="52" customWidth="1"/>
    <col min="2074" max="2074" width="5.140625" style="52" customWidth="1"/>
    <col min="2075" max="2076" width="4" style="52" customWidth="1"/>
    <col min="2077" max="2077" width="4.85546875" style="52" customWidth="1"/>
    <col min="2078" max="2078" width="4.28515625" style="52" customWidth="1"/>
    <col min="2079" max="2079" width="4" style="52" customWidth="1"/>
    <col min="2080" max="2080" width="3.42578125" style="52" customWidth="1"/>
    <col min="2081" max="2081" width="5.42578125" style="52" customWidth="1"/>
    <col min="2082" max="2082" width="6.140625" style="52" customWidth="1"/>
    <col min="2083" max="2105" width="2.28515625" style="52" customWidth="1"/>
    <col min="2106" max="2106" width="2.85546875" style="52" customWidth="1"/>
    <col min="2107" max="2146" width="2.28515625" style="52" customWidth="1"/>
    <col min="2147" max="2326" width="8.85546875" style="52"/>
    <col min="2327" max="2327" width="5.42578125" style="52" customWidth="1"/>
    <col min="2328" max="2328" width="38.42578125" style="52" customWidth="1"/>
    <col min="2329" max="2329" width="4" style="52" customWidth="1"/>
    <col min="2330" max="2330" width="5.140625" style="52" customWidth="1"/>
    <col min="2331" max="2332" width="4" style="52" customWidth="1"/>
    <col min="2333" max="2333" width="4.85546875" style="52" customWidth="1"/>
    <col min="2334" max="2334" width="4.28515625" style="52" customWidth="1"/>
    <col min="2335" max="2335" width="4" style="52" customWidth="1"/>
    <col min="2336" max="2336" width="3.42578125" style="52" customWidth="1"/>
    <col min="2337" max="2337" width="5.42578125" style="52" customWidth="1"/>
    <col min="2338" max="2338" width="6.140625" style="52" customWidth="1"/>
    <col min="2339" max="2361" width="2.28515625" style="52" customWidth="1"/>
    <col min="2362" max="2362" width="2.85546875" style="52" customWidth="1"/>
    <col min="2363" max="2402" width="2.28515625" style="52" customWidth="1"/>
    <col min="2403" max="2582" width="8.85546875" style="52"/>
    <col min="2583" max="2583" width="5.42578125" style="52" customWidth="1"/>
    <col min="2584" max="2584" width="38.42578125" style="52" customWidth="1"/>
    <col min="2585" max="2585" width="4" style="52" customWidth="1"/>
    <col min="2586" max="2586" width="5.140625" style="52" customWidth="1"/>
    <col min="2587" max="2588" width="4" style="52" customWidth="1"/>
    <col min="2589" max="2589" width="4.85546875" style="52" customWidth="1"/>
    <col min="2590" max="2590" width="4.28515625" style="52" customWidth="1"/>
    <col min="2591" max="2591" width="4" style="52" customWidth="1"/>
    <col min="2592" max="2592" width="3.42578125" style="52" customWidth="1"/>
    <col min="2593" max="2593" width="5.42578125" style="52" customWidth="1"/>
    <col min="2594" max="2594" width="6.140625" style="52" customWidth="1"/>
    <col min="2595" max="2617" width="2.28515625" style="52" customWidth="1"/>
    <col min="2618" max="2618" width="2.85546875" style="52" customWidth="1"/>
    <col min="2619" max="2658" width="2.28515625" style="52" customWidth="1"/>
    <col min="2659" max="2838" width="8.85546875" style="52"/>
    <col min="2839" max="2839" width="5.42578125" style="52" customWidth="1"/>
    <col min="2840" max="2840" width="38.42578125" style="52" customWidth="1"/>
    <col min="2841" max="2841" width="4" style="52" customWidth="1"/>
    <col min="2842" max="2842" width="5.140625" style="52" customWidth="1"/>
    <col min="2843" max="2844" width="4" style="52" customWidth="1"/>
    <col min="2845" max="2845" width="4.85546875" style="52" customWidth="1"/>
    <col min="2846" max="2846" width="4.28515625" style="52" customWidth="1"/>
    <col min="2847" max="2847" width="4" style="52" customWidth="1"/>
    <col min="2848" max="2848" width="3.42578125" style="52" customWidth="1"/>
    <col min="2849" max="2849" width="5.42578125" style="52" customWidth="1"/>
    <col min="2850" max="2850" width="6.140625" style="52" customWidth="1"/>
    <col min="2851" max="2873" width="2.28515625" style="52" customWidth="1"/>
    <col min="2874" max="2874" width="2.85546875" style="52" customWidth="1"/>
    <col min="2875" max="2914" width="2.28515625" style="52" customWidth="1"/>
    <col min="2915" max="3094" width="8.85546875" style="52"/>
    <col min="3095" max="3095" width="5.42578125" style="52" customWidth="1"/>
    <col min="3096" max="3096" width="38.42578125" style="52" customWidth="1"/>
    <col min="3097" max="3097" width="4" style="52" customWidth="1"/>
    <col min="3098" max="3098" width="5.140625" style="52" customWidth="1"/>
    <col min="3099" max="3100" width="4" style="52" customWidth="1"/>
    <col min="3101" max="3101" width="4.85546875" style="52" customWidth="1"/>
    <col min="3102" max="3102" width="4.28515625" style="52" customWidth="1"/>
    <col min="3103" max="3103" width="4" style="52" customWidth="1"/>
    <col min="3104" max="3104" width="3.42578125" style="52" customWidth="1"/>
    <col min="3105" max="3105" width="5.42578125" style="52" customWidth="1"/>
    <col min="3106" max="3106" width="6.140625" style="52" customWidth="1"/>
    <col min="3107" max="3129" width="2.28515625" style="52" customWidth="1"/>
    <col min="3130" max="3130" width="2.85546875" style="52" customWidth="1"/>
    <col min="3131" max="3170" width="2.28515625" style="52" customWidth="1"/>
    <col min="3171" max="3350" width="8.85546875" style="52"/>
    <col min="3351" max="3351" width="5.42578125" style="52" customWidth="1"/>
    <col min="3352" max="3352" width="38.42578125" style="52" customWidth="1"/>
    <col min="3353" max="3353" width="4" style="52" customWidth="1"/>
    <col min="3354" max="3354" width="5.140625" style="52" customWidth="1"/>
    <col min="3355" max="3356" width="4" style="52" customWidth="1"/>
    <col min="3357" max="3357" width="4.85546875" style="52" customWidth="1"/>
    <col min="3358" max="3358" width="4.28515625" style="52" customWidth="1"/>
    <col min="3359" max="3359" width="4" style="52" customWidth="1"/>
    <col min="3360" max="3360" width="3.42578125" style="52" customWidth="1"/>
    <col min="3361" max="3361" width="5.42578125" style="52" customWidth="1"/>
    <col min="3362" max="3362" width="6.140625" style="52" customWidth="1"/>
    <col min="3363" max="3385" width="2.28515625" style="52" customWidth="1"/>
    <col min="3386" max="3386" width="2.85546875" style="52" customWidth="1"/>
    <col min="3387" max="3426" width="2.28515625" style="52" customWidth="1"/>
    <col min="3427" max="3606" width="8.85546875" style="52"/>
    <col min="3607" max="3607" width="5.42578125" style="52" customWidth="1"/>
    <col min="3608" max="3608" width="38.42578125" style="52" customWidth="1"/>
    <col min="3609" max="3609" width="4" style="52" customWidth="1"/>
    <col min="3610" max="3610" width="5.140625" style="52" customWidth="1"/>
    <col min="3611" max="3612" width="4" style="52" customWidth="1"/>
    <col min="3613" max="3613" width="4.85546875" style="52" customWidth="1"/>
    <col min="3614" max="3614" width="4.28515625" style="52" customWidth="1"/>
    <col min="3615" max="3615" width="4" style="52" customWidth="1"/>
    <col min="3616" max="3616" width="3.42578125" style="52" customWidth="1"/>
    <col min="3617" max="3617" width="5.42578125" style="52" customWidth="1"/>
    <col min="3618" max="3618" width="6.140625" style="52" customWidth="1"/>
    <col min="3619" max="3641" width="2.28515625" style="52" customWidth="1"/>
    <col min="3642" max="3642" width="2.85546875" style="52" customWidth="1"/>
    <col min="3643" max="3682" width="2.28515625" style="52" customWidth="1"/>
    <col min="3683" max="3862" width="8.85546875" style="52"/>
    <col min="3863" max="3863" width="5.42578125" style="52" customWidth="1"/>
    <col min="3864" max="3864" width="38.42578125" style="52" customWidth="1"/>
    <col min="3865" max="3865" width="4" style="52" customWidth="1"/>
    <col min="3866" max="3866" width="5.140625" style="52" customWidth="1"/>
    <col min="3867" max="3868" width="4" style="52" customWidth="1"/>
    <col min="3869" max="3869" width="4.85546875" style="52" customWidth="1"/>
    <col min="3870" max="3870" width="4.28515625" style="52" customWidth="1"/>
    <col min="3871" max="3871" width="4" style="52" customWidth="1"/>
    <col min="3872" max="3872" width="3.42578125" style="52" customWidth="1"/>
    <col min="3873" max="3873" width="5.42578125" style="52" customWidth="1"/>
    <col min="3874" max="3874" width="6.140625" style="52" customWidth="1"/>
    <col min="3875" max="3897" width="2.28515625" style="52" customWidth="1"/>
    <col min="3898" max="3898" width="2.85546875" style="52" customWidth="1"/>
    <col min="3899" max="3938" width="2.28515625" style="52" customWidth="1"/>
    <col min="3939" max="4118" width="8.85546875" style="52"/>
    <col min="4119" max="4119" width="5.42578125" style="52" customWidth="1"/>
    <col min="4120" max="4120" width="38.42578125" style="52" customWidth="1"/>
    <col min="4121" max="4121" width="4" style="52" customWidth="1"/>
    <col min="4122" max="4122" width="5.140625" style="52" customWidth="1"/>
    <col min="4123" max="4124" width="4" style="52" customWidth="1"/>
    <col min="4125" max="4125" width="4.85546875" style="52" customWidth="1"/>
    <col min="4126" max="4126" width="4.28515625" style="52" customWidth="1"/>
    <col min="4127" max="4127" width="4" style="52" customWidth="1"/>
    <col min="4128" max="4128" width="3.42578125" style="52" customWidth="1"/>
    <col min="4129" max="4129" width="5.42578125" style="52" customWidth="1"/>
    <col min="4130" max="4130" width="6.140625" style="52" customWidth="1"/>
    <col min="4131" max="4153" width="2.28515625" style="52" customWidth="1"/>
    <col min="4154" max="4154" width="2.85546875" style="52" customWidth="1"/>
    <col min="4155" max="4194" width="2.28515625" style="52" customWidth="1"/>
    <col min="4195" max="4374" width="8.85546875" style="52"/>
    <col min="4375" max="4375" width="5.42578125" style="52" customWidth="1"/>
    <col min="4376" max="4376" width="38.42578125" style="52" customWidth="1"/>
    <col min="4377" max="4377" width="4" style="52" customWidth="1"/>
    <col min="4378" max="4378" width="5.140625" style="52" customWidth="1"/>
    <col min="4379" max="4380" width="4" style="52" customWidth="1"/>
    <col min="4381" max="4381" width="4.85546875" style="52" customWidth="1"/>
    <col min="4382" max="4382" width="4.28515625" style="52" customWidth="1"/>
    <col min="4383" max="4383" width="4" style="52" customWidth="1"/>
    <col min="4384" max="4384" width="3.42578125" style="52" customWidth="1"/>
    <col min="4385" max="4385" width="5.42578125" style="52" customWidth="1"/>
    <col min="4386" max="4386" width="6.140625" style="52" customWidth="1"/>
    <col min="4387" max="4409" width="2.28515625" style="52" customWidth="1"/>
    <col min="4410" max="4410" width="2.85546875" style="52" customWidth="1"/>
    <col min="4411" max="4450" width="2.28515625" style="52" customWidth="1"/>
    <col min="4451" max="4630" width="8.85546875" style="52"/>
    <col min="4631" max="4631" width="5.42578125" style="52" customWidth="1"/>
    <col min="4632" max="4632" width="38.42578125" style="52" customWidth="1"/>
    <col min="4633" max="4633" width="4" style="52" customWidth="1"/>
    <col min="4634" max="4634" width="5.140625" style="52" customWidth="1"/>
    <col min="4635" max="4636" width="4" style="52" customWidth="1"/>
    <col min="4637" max="4637" width="4.85546875" style="52" customWidth="1"/>
    <col min="4638" max="4638" width="4.28515625" style="52" customWidth="1"/>
    <col min="4639" max="4639" width="4" style="52" customWidth="1"/>
    <col min="4640" max="4640" width="3.42578125" style="52" customWidth="1"/>
    <col min="4641" max="4641" width="5.42578125" style="52" customWidth="1"/>
    <col min="4642" max="4642" width="6.140625" style="52" customWidth="1"/>
    <col min="4643" max="4665" width="2.28515625" style="52" customWidth="1"/>
    <col min="4666" max="4666" width="2.85546875" style="52" customWidth="1"/>
    <col min="4667" max="4706" width="2.28515625" style="52" customWidth="1"/>
    <col min="4707" max="4886" width="8.85546875" style="52"/>
    <col min="4887" max="4887" width="5.42578125" style="52" customWidth="1"/>
    <col min="4888" max="4888" width="38.42578125" style="52" customWidth="1"/>
    <col min="4889" max="4889" width="4" style="52" customWidth="1"/>
    <col min="4890" max="4890" width="5.140625" style="52" customWidth="1"/>
    <col min="4891" max="4892" width="4" style="52" customWidth="1"/>
    <col min="4893" max="4893" width="4.85546875" style="52" customWidth="1"/>
    <col min="4894" max="4894" width="4.28515625" style="52" customWidth="1"/>
    <col min="4895" max="4895" width="4" style="52" customWidth="1"/>
    <col min="4896" max="4896" width="3.42578125" style="52" customWidth="1"/>
    <col min="4897" max="4897" width="5.42578125" style="52" customWidth="1"/>
    <col min="4898" max="4898" width="6.140625" style="52" customWidth="1"/>
    <col min="4899" max="4921" width="2.28515625" style="52" customWidth="1"/>
    <col min="4922" max="4922" width="2.85546875" style="52" customWidth="1"/>
    <col min="4923" max="4962" width="2.28515625" style="52" customWidth="1"/>
    <col min="4963" max="5142" width="8.85546875" style="52"/>
    <col min="5143" max="5143" width="5.42578125" style="52" customWidth="1"/>
    <col min="5144" max="5144" width="38.42578125" style="52" customWidth="1"/>
    <col min="5145" max="5145" width="4" style="52" customWidth="1"/>
    <col min="5146" max="5146" width="5.140625" style="52" customWidth="1"/>
    <col min="5147" max="5148" width="4" style="52" customWidth="1"/>
    <col min="5149" max="5149" width="4.85546875" style="52" customWidth="1"/>
    <col min="5150" max="5150" width="4.28515625" style="52" customWidth="1"/>
    <col min="5151" max="5151" width="4" style="52" customWidth="1"/>
    <col min="5152" max="5152" width="3.42578125" style="52" customWidth="1"/>
    <col min="5153" max="5153" width="5.42578125" style="52" customWidth="1"/>
    <col min="5154" max="5154" width="6.140625" style="52" customWidth="1"/>
    <col min="5155" max="5177" width="2.28515625" style="52" customWidth="1"/>
    <col min="5178" max="5178" width="2.85546875" style="52" customWidth="1"/>
    <col min="5179" max="5218" width="2.28515625" style="52" customWidth="1"/>
    <col min="5219" max="5398" width="8.85546875" style="52"/>
    <col min="5399" max="5399" width="5.42578125" style="52" customWidth="1"/>
    <col min="5400" max="5400" width="38.42578125" style="52" customWidth="1"/>
    <col min="5401" max="5401" width="4" style="52" customWidth="1"/>
    <col min="5402" max="5402" width="5.140625" style="52" customWidth="1"/>
    <col min="5403" max="5404" width="4" style="52" customWidth="1"/>
    <col min="5405" max="5405" width="4.85546875" style="52" customWidth="1"/>
    <col min="5406" max="5406" width="4.28515625" style="52" customWidth="1"/>
    <col min="5407" max="5407" width="4" style="52" customWidth="1"/>
    <col min="5408" max="5408" width="3.42578125" style="52" customWidth="1"/>
    <col min="5409" max="5409" width="5.42578125" style="52" customWidth="1"/>
    <col min="5410" max="5410" width="6.140625" style="52" customWidth="1"/>
    <col min="5411" max="5433" width="2.28515625" style="52" customWidth="1"/>
    <col min="5434" max="5434" width="2.85546875" style="52" customWidth="1"/>
    <col min="5435" max="5474" width="2.28515625" style="52" customWidth="1"/>
    <col min="5475" max="5654" width="8.85546875" style="52"/>
    <col min="5655" max="5655" width="5.42578125" style="52" customWidth="1"/>
    <col min="5656" max="5656" width="38.42578125" style="52" customWidth="1"/>
    <col min="5657" max="5657" width="4" style="52" customWidth="1"/>
    <col min="5658" max="5658" width="5.140625" style="52" customWidth="1"/>
    <col min="5659" max="5660" width="4" style="52" customWidth="1"/>
    <col min="5661" max="5661" width="4.85546875" style="52" customWidth="1"/>
    <col min="5662" max="5662" width="4.28515625" style="52" customWidth="1"/>
    <col min="5663" max="5663" width="4" style="52" customWidth="1"/>
    <col min="5664" max="5664" width="3.42578125" style="52" customWidth="1"/>
    <col min="5665" max="5665" width="5.42578125" style="52" customWidth="1"/>
    <col min="5666" max="5666" width="6.140625" style="52" customWidth="1"/>
    <col min="5667" max="5689" width="2.28515625" style="52" customWidth="1"/>
    <col min="5690" max="5690" width="2.85546875" style="52" customWidth="1"/>
    <col min="5691" max="5730" width="2.28515625" style="52" customWidth="1"/>
    <col min="5731" max="5910" width="8.85546875" style="52"/>
    <col min="5911" max="5911" width="5.42578125" style="52" customWidth="1"/>
    <col min="5912" max="5912" width="38.42578125" style="52" customWidth="1"/>
    <col min="5913" max="5913" width="4" style="52" customWidth="1"/>
    <col min="5914" max="5914" width="5.140625" style="52" customWidth="1"/>
    <col min="5915" max="5916" width="4" style="52" customWidth="1"/>
    <col min="5917" max="5917" width="4.85546875" style="52" customWidth="1"/>
    <col min="5918" max="5918" width="4.28515625" style="52" customWidth="1"/>
    <col min="5919" max="5919" width="4" style="52" customWidth="1"/>
    <col min="5920" max="5920" width="3.42578125" style="52" customWidth="1"/>
    <col min="5921" max="5921" width="5.42578125" style="52" customWidth="1"/>
    <col min="5922" max="5922" width="6.140625" style="52" customWidth="1"/>
    <col min="5923" max="5945" width="2.28515625" style="52" customWidth="1"/>
    <col min="5946" max="5946" width="2.85546875" style="52" customWidth="1"/>
    <col min="5947" max="5986" width="2.28515625" style="52" customWidth="1"/>
    <col min="5987" max="6166" width="8.85546875" style="52"/>
    <col min="6167" max="6167" width="5.42578125" style="52" customWidth="1"/>
    <col min="6168" max="6168" width="38.42578125" style="52" customWidth="1"/>
    <col min="6169" max="6169" width="4" style="52" customWidth="1"/>
    <col min="6170" max="6170" width="5.140625" style="52" customWidth="1"/>
    <col min="6171" max="6172" width="4" style="52" customWidth="1"/>
    <col min="6173" max="6173" width="4.85546875" style="52" customWidth="1"/>
    <col min="6174" max="6174" width="4.28515625" style="52" customWidth="1"/>
    <col min="6175" max="6175" width="4" style="52" customWidth="1"/>
    <col min="6176" max="6176" width="3.42578125" style="52" customWidth="1"/>
    <col min="6177" max="6177" width="5.42578125" style="52" customWidth="1"/>
    <col min="6178" max="6178" width="6.140625" style="52" customWidth="1"/>
    <col min="6179" max="6201" width="2.28515625" style="52" customWidth="1"/>
    <col min="6202" max="6202" width="2.85546875" style="52" customWidth="1"/>
    <col min="6203" max="6242" width="2.28515625" style="52" customWidth="1"/>
    <col min="6243" max="6422" width="8.85546875" style="52"/>
    <col min="6423" max="6423" width="5.42578125" style="52" customWidth="1"/>
    <col min="6424" max="6424" width="38.42578125" style="52" customWidth="1"/>
    <col min="6425" max="6425" width="4" style="52" customWidth="1"/>
    <col min="6426" max="6426" width="5.140625" style="52" customWidth="1"/>
    <col min="6427" max="6428" width="4" style="52" customWidth="1"/>
    <col min="6429" max="6429" width="4.85546875" style="52" customWidth="1"/>
    <col min="6430" max="6430" width="4.28515625" style="52" customWidth="1"/>
    <col min="6431" max="6431" width="4" style="52" customWidth="1"/>
    <col min="6432" max="6432" width="3.42578125" style="52" customWidth="1"/>
    <col min="6433" max="6433" width="5.42578125" style="52" customWidth="1"/>
    <col min="6434" max="6434" width="6.140625" style="52" customWidth="1"/>
    <col min="6435" max="6457" width="2.28515625" style="52" customWidth="1"/>
    <col min="6458" max="6458" width="2.85546875" style="52" customWidth="1"/>
    <col min="6459" max="6498" width="2.28515625" style="52" customWidth="1"/>
    <col min="6499" max="6678" width="8.85546875" style="52"/>
    <col min="6679" max="6679" width="5.42578125" style="52" customWidth="1"/>
    <col min="6680" max="6680" width="38.42578125" style="52" customWidth="1"/>
    <col min="6681" max="6681" width="4" style="52" customWidth="1"/>
    <col min="6682" max="6682" width="5.140625" style="52" customWidth="1"/>
    <col min="6683" max="6684" width="4" style="52" customWidth="1"/>
    <col min="6685" max="6685" width="4.85546875" style="52" customWidth="1"/>
    <col min="6686" max="6686" width="4.28515625" style="52" customWidth="1"/>
    <col min="6687" max="6687" width="4" style="52" customWidth="1"/>
    <col min="6688" max="6688" width="3.42578125" style="52" customWidth="1"/>
    <col min="6689" max="6689" width="5.42578125" style="52" customWidth="1"/>
    <col min="6690" max="6690" width="6.140625" style="52" customWidth="1"/>
    <col min="6691" max="6713" width="2.28515625" style="52" customWidth="1"/>
    <col min="6714" max="6714" width="2.85546875" style="52" customWidth="1"/>
    <col min="6715" max="6754" width="2.28515625" style="52" customWidth="1"/>
    <col min="6755" max="6934" width="8.85546875" style="52"/>
    <col min="6935" max="6935" width="5.42578125" style="52" customWidth="1"/>
    <col min="6936" max="6936" width="38.42578125" style="52" customWidth="1"/>
    <col min="6937" max="6937" width="4" style="52" customWidth="1"/>
    <col min="6938" max="6938" width="5.140625" style="52" customWidth="1"/>
    <col min="6939" max="6940" width="4" style="52" customWidth="1"/>
    <col min="6941" max="6941" width="4.85546875" style="52" customWidth="1"/>
    <col min="6942" max="6942" width="4.28515625" style="52" customWidth="1"/>
    <col min="6943" max="6943" width="4" style="52" customWidth="1"/>
    <col min="6944" max="6944" width="3.42578125" style="52" customWidth="1"/>
    <col min="6945" max="6945" width="5.42578125" style="52" customWidth="1"/>
    <col min="6946" max="6946" width="6.140625" style="52" customWidth="1"/>
    <col min="6947" max="6969" width="2.28515625" style="52" customWidth="1"/>
    <col min="6970" max="6970" width="2.85546875" style="52" customWidth="1"/>
    <col min="6971" max="7010" width="2.28515625" style="52" customWidth="1"/>
    <col min="7011" max="7190" width="8.85546875" style="52"/>
    <col min="7191" max="7191" width="5.42578125" style="52" customWidth="1"/>
    <col min="7192" max="7192" width="38.42578125" style="52" customWidth="1"/>
    <col min="7193" max="7193" width="4" style="52" customWidth="1"/>
    <col min="7194" max="7194" width="5.140625" style="52" customWidth="1"/>
    <col min="7195" max="7196" width="4" style="52" customWidth="1"/>
    <col min="7197" max="7197" width="4.85546875" style="52" customWidth="1"/>
    <col min="7198" max="7198" width="4.28515625" style="52" customWidth="1"/>
    <col min="7199" max="7199" width="4" style="52" customWidth="1"/>
    <col min="7200" max="7200" width="3.42578125" style="52" customWidth="1"/>
    <col min="7201" max="7201" width="5.42578125" style="52" customWidth="1"/>
    <col min="7202" max="7202" width="6.140625" style="52" customWidth="1"/>
    <col min="7203" max="7225" width="2.28515625" style="52" customWidth="1"/>
    <col min="7226" max="7226" width="2.85546875" style="52" customWidth="1"/>
    <col min="7227" max="7266" width="2.28515625" style="52" customWidth="1"/>
    <col min="7267" max="7446" width="8.85546875" style="52"/>
    <col min="7447" max="7447" width="5.42578125" style="52" customWidth="1"/>
    <col min="7448" max="7448" width="38.42578125" style="52" customWidth="1"/>
    <col min="7449" max="7449" width="4" style="52" customWidth="1"/>
    <col min="7450" max="7450" width="5.140625" style="52" customWidth="1"/>
    <col min="7451" max="7452" width="4" style="52" customWidth="1"/>
    <col min="7453" max="7453" width="4.85546875" style="52" customWidth="1"/>
    <col min="7454" max="7454" width="4.28515625" style="52" customWidth="1"/>
    <col min="7455" max="7455" width="4" style="52" customWidth="1"/>
    <col min="7456" max="7456" width="3.42578125" style="52" customWidth="1"/>
    <col min="7457" max="7457" width="5.42578125" style="52" customWidth="1"/>
    <col min="7458" max="7458" width="6.140625" style="52" customWidth="1"/>
    <col min="7459" max="7481" width="2.28515625" style="52" customWidth="1"/>
    <col min="7482" max="7482" width="2.85546875" style="52" customWidth="1"/>
    <col min="7483" max="7522" width="2.28515625" style="52" customWidth="1"/>
    <col min="7523" max="7702" width="8.85546875" style="52"/>
    <col min="7703" max="7703" width="5.42578125" style="52" customWidth="1"/>
    <col min="7704" max="7704" width="38.42578125" style="52" customWidth="1"/>
    <col min="7705" max="7705" width="4" style="52" customWidth="1"/>
    <col min="7706" max="7706" width="5.140625" style="52" customWidth="1"/>
    <col min="7707" max="7708" width="4" style="52" customWidth="1"/>
    <col min="7709" max="7709" width="4.85546875" style="52" customWidth="1"/>
    <col min="7710" max="7710" width="4.28515625" style="52" customWidth="1"/>
    <col min="7711" max="7711" width="4" style="52" customWidth="1"/>
    <col min="7712" max="7712" width="3.42578125" style="52" customWidth="1"/>
    <col min="7713" max="7713" width="5.42578125" style="52" customWidth="1"/>
    <col min="7714" max="7714" width="6.140625" style="52" customWidth="1"/>
    <col min="7715" max="7737" width="2.28515625" style="52" customWidth="1"/>
    <col min="7738" max="7738" width="2.85546875" style="52" customWidth="1"/>
    <col min="7739" max="7778" width="2.28515625" style="52" customWidth="1"/>
    <col min="7779" max="7958" width="8.85546875" style="52"/>
    <col min="7959" max="7959" width="5.42578125" style="52" customWidth="1"/>
    <col min="7960" max="7960" width="38.42578125" style="52" customWidth="1"/>
    <col min="7961" max="7961" width="4" style="52" customWidth="1"/>
    <col min="7962" max="7962" width="5.140625" style="52" customWidth="1"/>
    <col min="7963" max="7964" width="4" style="52" customWidth="1"/>
    <col min="7965" max="7965" width="4.85546875" style="52" customWidth="1"/>
    <col min="7966" max="7966" width="4.28515625" style="52" customWidth="1"/>
    <col min="7967" max="7967" width="4" style="52" customWidth="1"/>
    <col min="7968" max="7968" width="3.42578125" style="52" customWidth="1"/>
    <col min="7969" max="7969" width="5.42578125" style="52" customWidth="1"/>
    <col min="7970" max="7970" width="6.140625" style="52" customWidth="1"/>
    <col min="7971" max="7993" width="2.28515625" style="52" customWidth="1"/>
    <col min="7994" max="7994" width="2.85546875" style="52" customWidth="1"/>
    <col min="7995" max="8034" width="2.28515625" style="52" customWidth="1"/>
    <col min="8035" max="8214" width="8.85546875" style="52"/>
    <col min="8215" max="8215" width="5.42578125" style="52" customWidth="1"/>
    <col min="8216" max="8216" width="38.42578125" style="52" customWidth="1"/>
    <col min="8217" max="8217" width="4" style="52" customWidth="1"/>
    <col min="8218" max="8218" width="5.140625" style="52" customWidth="1"/>
    <col min="8219" max="8220" width="4" style="52" customWidth="1"/>
    <col min="8221" max="8221" width="4.85546875" style="52" customWidth="1"/>
    <col min="8222" max="8222" width="4.28515625" style="52" customWidth="1"/>
    <col min="8223" max="8223" width="4" style="52" customWidth="1"/>
    <col min="8224" max="8224" width="3.42578125" style="52" customWidth="1"/>
    <col min="8225" max="8225" width="5.42578125" style="52" customWidth="1"/>
    <col min="8226" max="8226" width="6.140625" style="52" customWidth="1"/>
    <col min="8227" max="8249" width="2.28515625" style="52" customWidth="1"/>
    <col min="8250" max="8250" width="2.85546875" style="52" customWidth="1"/>
    <col min="8251" max="8290" width="2.28515625" style="52" customWidth="1"/>
    <col min="8291" max="8470" width="8.85546875" style="52"/>
    <col min="8471" max="8471" width="5.42578125" style="52" customWidth="1"/>
    <col min="8472" max="8472" width="38.42578125" style="52" customWidth="1"/>
    <col min="8473" max="8473" width="4" style="52" customWidth="1"/>
    <col min="8474" max="8474" width="5.140625" style="52" customWidth="1"/>
    <col min="8475" max="8476" width="4" style="52" customWidth="1"/>
    <col min="8477" max="8477" width="4.85546875" style="52" customWidth="1"/>
    <col min="8478" max="8478" width="4.28515625" style="52" customWidth="1"/>
    <col min="8479" max="8479" width="4" style="52" customWidth="1"/>
    <col min="8480" max="8480" width="3.42578125" style="52" customWidth="1"/>
    <col min="8481" max="8481" width="5.42578125" style="52" customWidth="1"/>
    <col min="8482" max="8482" width="6.140625" style="52" customWidth="1"/>
    <col min="8483" max="8505" width="2.28515625" style="52" customWidth="1"/>
    <col min="8506" max="8506" width="2.85546875" style="52" customWidth="1"/>
    <col min="8507" max="8546" width="2.28515625" style="52" customWidth="1"/>
    <col min="8547" max="8726" width="8.85546875" style="52"/>
    <col min="8727" max="8727" width="5.42578125" style="52" customWidth="1"/>
    <col min="8728" max="8728" width="38.42578125" style="52" customWidth="1"/>
    <col min="8729" max="8729" width="4" style="52" customWidth="1"/>
    <col min="8730" max="8730" width="5.140625" style="52" customWidth="1"/>
    <col min="8731" max="8732" width="4" style="52" customWidth="1"/>
    <col min="8733" max="8733" width="4.85546875" style="52" customWidth="1"/>
    <col min="8734" max="8734" width="4.28515625" style="52" customWidth="1"/>
    <col min="8735" max="8735" width="4" style="52" customWidth="1"/>
    <col min="8736" max="8736" width="3.42578125" style="52" customWidth="1"/>
    <col min="8737" max="8737" width="5.42578125" style="52" customWidth="1"/>
    <col min="8738" max="8738" width="6.140625" style="52" customWidth="1"/>
    <col min="8739" max="8761" width="2.28515625" style="52" customWidth="1"/>
    <col min="8762" max="8762" width="2.85546875" style="52" customWidth="1"/>
    <col min="8763" max="8802" width="2.28515625" style="52" customWidth="1"/>
    <col min="8803" max="8982" width="8.85546875" style="52"/>
    <col min="8983" max="8983" width="5.42578125" style="52" customWidth="1"/>
    <col min="8984" max="8984" width="38.42578125" style="52" customWidth="1"/>
    <col min="8985" max="8985" width="4" style="52" customWidth="1"/>
    <col min="8986" max="8986" width="5.140625" style="52" customWidth="1"/>
    <col min="8987" max="8988" width="4" style="52" customWidth="1"/>
    <col min="8989" max="8989" width="4.85546875" style="52" customWidth="1"/>
    <col min="8990" max="8990" width="4.28515625" style="52" customWidth="1"/>
    <col min="8991" max="8991" width="4" style="52" customWidth="1"/>
    <col min="8992" max="8992" width="3.42578125" style="52" customWidth="1"/>
    <col min="8993" max="8993" width="5.42578125" style="52" customWidth="1"/>
    <col min="8994" max="8994" width="6.140625" style="52" customWidth="1"/>
    <col min="8995" max="9017" width="2.28515625" style="52" customWidth="1"/>
    <col min="9018" max="9018" width="2.85546875" style="52" customWidth="1"/>
    <col min="9019" max="9058" width="2.28515625" style="52" customWidth="1"/>
    <col min="9059" max="9238" width="8.85546875" style="52"/>
    <col min="9239" max="9239" width="5.42578125" style="52" customWidth="1"/>
    <col min="9240" max="9240" width="38.42578125" style="52" customWidth="1"/>
    <col min="9241" max="9241" width="4" style="52" customWidth="1"/>
    <col min="9242" max="9242" width="5.140625" style="52" customWidth="1"/>
    <col min="9243" max="9244" width="4" style="52" customWidth="1"/>
    <col min="9245" max="9245" width="4.85546875" style="52" customWidth="1"/>
    <col min="9246" max="9246" width="4.28515625" style="52" customWidth="1"/>
    <col min="9247" max="9247" width="4" style="52" customWidth="1"/>
    <col min="9248" max="9248" width="3.42578125" style="52" customWidth="1"/>
    <col min="9249" max="9249" width="5.42578125" style="52" customWidth="1"/>
    <col min="9250" max="9250" width="6.140625" style="52" customWidth="1"/>
    <col min="9251" max="9273" width="2.28515625" style="52" customWidth="1"/>
    <col min="9274" max="9274" width="2.85546875" style="52" customWidth="1"/>
    <col min="9275" max="9314" width="2.28515625" style="52" customWidth="1"/>
    <col min="9315" max="9494" width="8.85546875" style="52"/>
    <col min="9495" max="9495" width="5.42578125" style="52" customWidth="1"/>
    <col min="9496" max="9496" width="38.42578125" style="52" customWidth="1"/>
    <col min="9497" max="9497" width="4" style="52" customWidth="1"/>
    <col min="9498" max="9498" width="5.140625" style="52" customWidth="1"/>
    <col min="9499" max="9500" width="4" style="52" customWidth="1"/>
    <col min="9501" max="9501" width="4.85546875" style="52" customWidth="1"/>
    <col min="9502" max="9502" width="4.28515625" style="52" customWidth="1"/>
    <col min="9503" max="9503" width="4" style="52" customWidth="1"/>
    <col min="9504" max="9504" width="3.42578125" style="52" customWidth="1"/>
    <col min="9505" max="9505" width="5.42578125" style="52" customWidth="1"/>
    <col min="9506" max="9506" width="6.140625" style="52" customWidth="1"/>
    <col min="9507" max="9529" width="2.28515625" style="52" customWidth="1"/>
    <col min="9530" max="9530" width="2.85546875" style="52" customWidth="1"/>
    <col min="9531" max="9570" width="2.28515625" style="52" customWidth="1"/>
    <col min="9571" max="9750" width="8.85546875" style="52"/>
    <col min="9751" max="9751" width="5.42578125" style="52" customWidth="1"/>
    <col min="9752" max="9752" width="38.42578125" style="52" customWidth="1"/>
    <col min="9753" max="9753" width="4" style="52" customWidth="1"/>
    <col min="9754" max="9754" width="5.140625" style="52" customWidth="1"/>
    <col min="9755" max="9756" width="4" style="52" customWidth="1"/>
    <col min="9757" max="9757" width="4.85546875" style="52" customWidth="1"/>
    <col min="9758" max="9758" width="4.28515625" style="52" customWidth="1"/>
    <col min="9759" max="9759" width="4" style="52" customWidth="1"/>
    <col min="9760" max="9760" width="3.42578125" style="52" customWidth="1"/>
    <col min="9761" max="9761" width="5.42578125" style="52" customWidth="1"/>
    <col min="9762" max="9762" width="6.140625" style="52" customWidth="1"/>
    <col min="9763" max="9785" width="2.28515625" style="52" customWidth="1"/>
    <col min="9786" max="9786" width="2.85546875" style="52" customWidth="1"/>
    <col min="9787" max="9826" width="2.28515625" style="52" customWidth="1"/>
    <col min="9827" max="10006" width="8.85546875" style="52"/>
    <col min="10007" max="10007" width="5.42578125" style="52" customWidth="1"/>
    <col min="10008" max="10008" width="38.42578125" style="52" customWidth="1"/>
    <col min="10009" max="10009" width="4" style="52" customWidth="1"/>
    <col min="10010" max="10010" width="5.140625" style="52" customWidth="1"/>
    <col min="10011" max="10012" width="4" style="52" customWidth="1"/>
    <col min="10013" max="10013" width="4.85546875" style="52" customWidth="1"/>
    <col min="10014" max="10014" width="4.28515625" style="52" customWidth="1"/>
    <col min="10015" max="10015" width="4" style="52" customWidth="1"/>
    <col min="10016" max="10016" width="3.42578125" style="52" customWidth="1"/>
    <col min="10017" max="10017" width="5.42578125" style="52" customWidth="1"/>
    <col min="10018" max="10018" width="6.140625" style="52" customWidth="1"/>
    <col min="10019" max="10041" width="2.28515625" style="52" customWidth="1"/>
    <col min="10042" max="10042" width="2.85546875" style="52" customWidth="1"/>
    <col min="10043" max="10082" width="2.28515625" style="52" customWidth="1"/>
    <col min="10083" max="10262" width="8.85546875" style="52"/>
    <col min="10263" max="10263" width="5.42578125" style="52" customWidth="1"/>
    <col min="10264" max="10264" width="38.42578125" style="52" customWidth="1"/>
    <col min="10265" max="10265" width="4" style="52" customWidth="1"/>
    <col min="10266" max="10266" width="5.140625" style="52" customWidth="1"/>
    <col min="10267" max="10268" width="4" style="52" customWidth="1"/>
    <col min="10269" max="10269" width="4.85546875" style="52" customWidth="1"/>
    <col min="10270" max="10270" width="4.28515625" style="52" customWidth="1"/>
    <col min="10271" max="10271" width="4" style="52" customWidth="1"/>
    <col min="10272" max="10272" width="3.42578125" style="52" customWidth="1"/>
    <col min="10273" max="10273" width="5.42578125" style="52" customWidth="1"/>
    <col min="10274" max="10274" width="6.140625" style="52" customWidth="1"/>
    <col min="10275" max="10297" width="2.28515625" style="52" customWidth="1"/>
    <col min="10298" max="10298" width="2.85546875" style="52" customWidth="1"/>
    <col min="10299" max="10338" width="2.28515625" style="52" customWidth="1"/>
    <col min="10339" max="10518" width="8.85546875" style="52"/>
    <col min="10519" max="10519" width="5.42578125" style="52" customWidth="1"/>
    <col min="10520" max="10520" width="38.42578125" style="52" customWidth="1"/>
    <col min="10521" max="10521" width="4" style="52" customWidth="1"/>
    <col min="10522" max="10522" width="5.140625" style="52" customWidth="1"/>
    <col min="10523" max="10524" width="4" style="52" customWidth="1"/>
    <col min="10525" max="10525" width="4.85546875" style="52" customWidth="1"/>
    <col min="10526" max="10526" width="4.28515625" style="52" customWidth="1"/>
    <col min="10527" max="10527" width="4" style="52" customWidth="1"/>
    <col min="10528" max="10528" width="3.42578125" style="52" customWidth="1"/>
    <col min="10529" max="10529" width="5.42578125" style="52" customWidth="1"/>
    <col min="10530" max="10530" width="6.140625" style="52" customWidth="1"/>
    <col min="10531" max="10553" width="2.28515625" style="52" customWidth="1"/>
    <col min="10554" max="10554" width="2.85546875" style="52" customWidth="1"/>
    <col min="10555" max="10594" width="2.28515625" style="52" customWidth="1"/>
    <col min="10595" max="10774" width="8.85546875" style="52"/>
    <col min="10775" max="10775" width="5.42578125" style="52" customWidth="1"/>
    <col min="10776" max="10776" width="38.42578125" style="52" customWidth="1"/>
    <col min="10777" max="10777" width="4" style="52" customWidth="1"/>
    <col min="10778" max="10778" width="5.140625" style="52" customWidth="1"/>
    <col min="10779" max="10780" width="4" style="52" customWidth="1"/>
    <col min="10781" max="10781" width="4.85546875" style="52" customWidth="1"/>
    <col min="10782" max="10782" width="4.28515625" style="52" customWidth="1"/>
    <col min="10783" max="10783" width="4" style="52" customWidth="1"/>
    <col min="10784" max="10784" width="3.42578125" style="52" customWidth="1"/>
    <col min="10785" max="10785" width="5.42578125" style="52" customWidth="1"/>
    <col min="10786" max="10786" width="6.140625" style="52" customWidth="1"/>
    <col min="10787" max="10809" width="2.28515625" style="52" customWidth="1"/>
    <col min="10810" max="10810" width="2.85546875" style="52" customWidth="1"/>
    <col min="10811" max="10850" width="2.28515625" style="52" customWidth="1"/>
    <col min="10851" max="11030" width="8.85546875" style="52"/>
    <col min="11031" max="11031" width="5.42578125" style="52" customWidth="1"/>
    <col min="11032" max="11032" width="38.42578125" style="52" customWidth="1"/>
    <col min="11033" max="11033" width="4" style="52" customWidth="1"/>
    <col min="11034" max="11034" width="5.140625" style="52" customWidth="1"/>
    <col min="11035" max="11036" width="4" style="52" customWidth="1"/>
    <col min="11037" max="11037" width="4.85546875" style="52" customWidth="1"/>
    <col min="11038" max="11038" width="4.28515625" style="52" customWidth="1"/>
    <col min="11039" max="11039" width="4" style="52" customWidth="1"/>
    <col min="11040" max="11040" width="3.42578125" style="52" customWidth="1"/>
    <col min="11041" max="11041" width="5.42578125" style="52" customWidth="1"/>
    <col min="11042" max="11042" width="6.140625" style="52" customWidth="1"/>
    <col min="11043" max="11065" width="2.28515625" style="52" customWidth="1"/>
    <col min="11066" max="11066" width="2.85546875" style="52" customWidth="1"/>
    <col min="11067" max="11106" width="2.28515625" style="52" customWidth="1"/>
    <col min="11107" max="11286" width="8.85546875" style="52"/>
    <col min="11287" max="11287" width="5.42578125" style="52" customWidth="1"/>
    <col min="11288" max="11288" width="38.42578125" style="52" customWidth="1"/>
    <col min="11289" max="11289" width="4" style="52" customWidth="1"/>
    <col min="11290" max="11290" width="5.140625" style="52" customWidth="1"/>
    <col min="11291" max="11292" width="4" style="52" customWidth="1"/>
    <col min="11293" max="11293" width="4.85546875" style="52" customWidth="1"/>
    <col min="11294" max="11294" width="4.28515625" style="52" customWidth="1"/>
    <col min="11295" max="11295" width="4" style="52" customWidth="1"/>
    <col min="11296" max="11296" width="3.42578125" style="52" customWidth="1"/>
    <col min="11297" max="11297" width="5.42578125" style="52" customWidth="1"/>
    <col min="11298" max="11298" width="6.140625" style="52" customWidth="1"/>
    <col min="11299" max="11321" width="2.28515625" style="52" customWidth="1"/>
    <col min="11322" max="11322" width="2.85546875" style="52" customWidth="1"/>
    <col min="11323" max="11362" width="2.28515625" style="52" customWidth="1"/>
    <col min="11363" max="11542" width="8.85546875" style="52"/>
    <col min="11543" max="11543" width="5.42578125" style="52" customWidth="1"/>
    <col min="11544" max="11544" width="38.42578125" style="52" customWidth="1"/>
    <col min="11545" max="11545" width="4" style="52" customWidth="1"/>
    <col min="11546" max="11546" width="5.140625" style="52" customWidth="1"/>
    <col min="11547" max="11548" width="4" style="52" customWidth="1"/>
    <col min="11549" max="11549" width="4.85546875" style="52" customWidth="1"/>
    <col min="11550" max="11550" width="4.28515625" style="52" customWidth="1"/>
    <col min="11551" max="11551" width="4" style="52" customWidth="1"/>
    <col min="11552" max="11552" width="3.42578125" style="52" customWidth="1"/>
    <col min="11553" max="11553" width="5.42578125" style="52" customWidth="1"/>
    <col min="11554" max="11554" width="6.140625" style="52" customWidth="1"/>
    <col min="11555" max="11577" width="2.28515625" style="52" customWidth="1"/>
    <col min="11578" max="11578" width="2.85546875" style="52" customWidth="1"/>
    <col min="11579" max="11618" width="2.28515625" style="52" customWidth="1"/>
    <col min="11619" max="11798" width="8.85546875" style="52"/>
    <col min="11799" max="11799" width="5.42578125" style="52" customWidth="1"/>
    <col min="11800" max="11800" width="38.42578125" style="52" customWidth="1"/>
    <col min="11801" max="11801" width="4" style="52" customWidth="1"/>
    <col min="11802" max="11802" width="5.140625" style="52" customWidth="1"/>
    <col min="11803" max="11804" width="4" style="52" customWidth="1"/>
    <col min="11805" max="11805" width="4.85546875" style="52" customWidth="1"/>
    <col min="11806" max="11806" width="4.28515625" style="52" customWidth="1"/>
    <col min="11807" max="11807" width="4" style="52" customWidth="1"/>
    <col min="11808" max="11808" width="3.42578125" style="52" customWidth="1"/>
    <col min="11809" max="11809" width="5.42578125" style="52" customWidth="1"/>
    <col min="11810" max="11810" width="6.140625" style="52" customWidth="1"/>
    <col min="11811" max="11833" width="2.28515625" style="52" customWidth="1"/>
    <col min="11834" max="11834" width="2.85546875" style="52" customWidth="1"/>
    <col min="11835" max="11874" width="2.28515625" style="52" customWidth="1"/>
    <col min="11875" max="12054" width="8.85546875" style="52"/>
    <col min="12055" max="12055" width="5.42578125" style="52" customWidth="1"/>
    <col min="12056" max="12056" width="38.42578125" style="52" customWidth="1"/>
    <col min="12057" max="12057" width="4" style="52" customWidth="1"/>
    <col min="12058" max="12058" width="5.140625" style="52" customWidth="1"/>
    <col min="12059" max="12060" width="4" style="52" customWidth="1"/>
    <col min="12061" max="12061" width="4.85546875" style="52" customWidth="1"/>
    <col min="12062" max="12062" width="4.28515625" style="52" customWidth="1"/>
    <col min="12063" max="12063" width="4" style="52" customWidth="1"/>
    <col min="12064" max="12064" width="3.42578125" style="52" customWidth="1"/>
    <col min="12065" max="12065" width="5.42578125" style="52" customWidth="1"/>
    <col min="12066" max="12066" width="6.140625" style="52" customWidth="1"/>
    <col min="12067" max="12089" width="2.28515625" style="52" customWidth="1"/>
    <col min="12090" max="12090" width="2.85546875" style="52" customWidth="1"/>
    <col min="12091" max="12130" width="2.28515625" style="52" customWidth="1"/>
    <col min="12131" max="12310" width="8.85546875" style="52"/>
    <col min="12311" max="12311" width="5.42578125" style="52" customWidth="1"/>
    <col min="12312" max="12312" width="38.42578125" style="52" customWidth="1"/>
    <col min="12313" max="12313" width="4" style="52" customWidth="1"/>
    <col min="12314" max="12314" width="5.140625" style="52" customWidth="1"/>
    <col min="12315" max="12316" width="4" style="52" customWidth="1"/>
    <col min="12317" max="12317" width="4.85546875" style="52" customWidth="1"/>
    <col min="12318" max="12318" width="4.28515625" style="52" customWidth="1"/>
    <col min="12319" max="12319" width="4" style="52" customWidth="1"/>
    <col min="12320" max="12320" width="3.42578125" style="52" customWidth="1"/>
    <col min="12321" max="12321" width="5.42578125" style="52" customWidth="1"/>
    <col min="12322" max="12322" width="6.140625" style="52" customWidth="1"/>
    <col min="12323" max="12345" width="2.28515625" style="52" customWidth="1"/>
    <col min="12346" max="12346" width="2.85546875" style="52" customWidth="1"/>
    <col min="12347" max="12386" width="2.28515625" style="52" customWidth="1"/>
    <col min="12387" max="12566" width="8.85546875" style="52"/>
    <col min="12567" max="12567" width="5.42578125" style="52" customWidth="1"/>
    <col min="12568" max="12568" width="38.42578125" style="52" customWidth="1"/>
    <col min="12569" max="12569" width="4" style="52" customWidth="1"/>
    <col min="12570" max="12570" width="5.140625" style="52" customWidth="1"/>
    <col min="12571" max="12572" width="4" style="52" customWidth="1"/>
    <col min="12573" max="12573" width="4.85546875" style="52" customWidth="1"/>
    <col min="12574" max="12574" width="4.28515625" style="52" customWidth="1"/>
    <col min="12575" max="12575" width="4" style="52" customWidth="1"/>
    <col min="12576" max="12576" width="3.42578125" style="52" customWidth="1"/>
    <col min="12577" max="12577" width="5.42578125" style="52" customWidth="1"/>
    <col min="12578" max="12578" width="6.140625" style="52" customWidth="1"/>
    <col min="12579" max="12601" width="2.28515625" style="52" customWidth="1"/>
    <col min="12602" max="12602" width="2.85546875" style="52" customWidth="1"/>
    <col min="12603" max="12642" width="2.28515625" style="52" customWidth="1"/>
    <col min="12643" max="12822" width="8.85546875" style="52"/>
    <col min="12823" max="12823" width="5.42578125" style="52" customWidth="1"/>
    <col min="12824" max="12824" width="38.42578125" style="52" customWidth="1"/>
    <col min="12825" max="12825" width="4" style="52" customWidth="1"/>
    <col min="12826" max="12826" width="5.140625" style="52" customWidth="1"/>
    <col min="12827" max="12828" width="4" style="52" customWidth="1"/>
    <col min="12829" max="12829" width="4.85546875" style="52" customWidth="1"/>
    <col min="12830" max="12830" width="4.28515625" style="52" customWidth="1"/>
    <col min="12831" max="12831" width="4" style="52" customWidth="1"/>
    <col min="12832" max="12832" width="3.42578125" style="52" customWidth="1"/>
    <col min="12833" max="12833" width="5.42578125" style="52" customWidth="1"/>
    <col min="12834" max="12834" width="6.140625" style="52" customWidth="1"/>
    <col min="12835" max="12857" width="2.28515625" style="52" customWidth="1"/>
    <col min="12858" max="12858" width="2.85546875" style="52" customWidth="1"/>
    <col min="12859" max="12898" width="2.28515625" style="52" customWidth="1"/>
    <col min="12899" max="13078" width="8.85546875" style="52"/>
    <col min="13079" max="13079" width="5.42578125" style="52" customWidth="1"/>
    <col min="13080" max="13080" width="38.42578125" style="52" customWidth="1"/>
    <col min="13081" max="13081" width="4" style="52" customWidth="1"/>
    <col min="13082" max="13082" width="5.140625" style="52" customWidth="1"/>
    <col min="13083" max="13084" width="4" style="52" customWidth="1"/>
    <col min="13085" max="13085" width="4.85546875" style="52" customWidth="1"/>
    <col min="13086" max="13086" width="4.28515625" style="52" customWidth="1"/>
    <col min="13087" max="13087" width="4" style="52" customWidth="1"/>
    <col min="13088" max="13088" width="3.42578125" style="52" customWidth="1"/>
    <col min="13089" max="13089" width="5.42578125" style="52" customWidth="1"/>
    <col min="13090" max="13090" width="6.140625" style="52" customWidth="1"/>
    <col min="13091" max="13113" width="2.28515625" style="52" customWidth="1"/>
    <col min="13114" max="13114" width="2.85546875" style="52" customWidth="1"/>
    <col min="13115" max="13154" width="2.28515625" style="52" customWidth="1"/>
    <col min="13155" max="13334" width="8.85546875" style="52"/>
    <col min="13335" max="13335" width="5.42578125" style="52" customWidth="1"/>
    <col min="13336" max="13336" width="38.42578125" style="52" customWidth="1"/>
    <col min="13337" max="13337" width="4" style="52" customWidth="1"/>
    <col min="13338" max="13338" width="5.140625" style="52" customWidth="1"/>
    <col min="13339" max="13340" width="4" style="52" customWidth="1"/>
    <col min="13341" max="13341" width="4.85546875" style="52" customWidth="1"/>
    <col min="13342" max="13342" width="4.28515625" style="52" customWidth="1"/>
    <col min="13343" max="13343" width="4" style="52" customWidth="1"/>
    <col min="13344" max="13344" width="3.42578125" style="52" customWidth="1"/>
    <col min="13345" max="13345" width="5.42578125" style="52" customWidth="1"/>
    <col min="13346" max="13346" width="6.140625" style="52" customWidth="1"/>
    <col min="13347" max="13369" width="2.28515625" style="52" customWidth="1"/>
    <col min="13370" max="13370" width="2.85546875" style="52" customWidth="1"/>
    <col min="13371" max="13410" width="2.28515625" style="52" customWidth="1"/>
    <col min="13411" max="13590" width="8.85546875" style="52"/>
    <col min="13591" max="13591" width="5.42578125" style="52" customWidth="1"/>
    <col min="13592" max="13592" width="38.42578125" style="52" customWidth="1"/>
    <col min="13593" max="13593" width="4" style="52" customWidth="1"/>
    <col min="13594" max="13594" width="5.140625" style="52" customWidth="1"/>
    <col min="13595" max="13596" width="4" style="52" customWidth="1"/>
    <col min="13597" max="13597" width="4.85546875" style="52" customWidth="1"/>
    <col min="13598" max="13598" width="4.28515625" style="52" customWidth="1"/>
    <col min="13599" max="13599" width="4" style="52" customWidth="1"/>
    <col min="13600" max="13600" width="3.42578125" style="52" customWidth="1"/>
    <col min="13601" max="13601" width="5.42578125" style="52" customWidth="1"/>
    <col min="13602" max="13602" width="6.140625" style="52" customWidth="1"/>
    <col min="13603" max="13625" width="2.28515625" style="52" customWidth="1"/>
    <col min="13626" max="13626" width="2.85546875" style="52" customWidth="1"/>
    <col min="13627" max="13666" width="2.28515625" style="52" customWidth="1"/>
    <col min="13667" max="13846" width="8.85546875" style="52"/>
    <col min="13847" max="13847" width="5.42578125" style="52" customWidth="1"/>
    <col min="13848" max="13848" width="38.42578125" style="52" customWidth="1"/>
    <col min="13849" max="13849" width="4" style="52" customWidth="1"/>
    <col min="13850" max="13850" width="5.140625" style="52" customWidth="1"/>
    <col min="13851" max="13852" width="4" style="52" customWidth="1"/>
    <col min="13853" max="13853" width="4.85546875" style="52" customWidth="1"/>
    <col min="13854" max="13854" width="4.28515625" style="52" customWidth="1"/>
    <col min="13855" max="13855" width="4" style="52" customWidth="1"/>
    <col min="13856" max="13856" width="3.42578125" style="52" customWidth="1"/>
    <col min="13857" max="13857" width="5.42578125" style="52" customWidth="1"/>
    <col min="13858" max="13858" width="6.140625" style="52" customWidth="1"/>
    <col min="13859" max="13881" width="2.28515625" style="52" customWidth="1"/>
    <col min="13882" max="13882" width="2.85546875" style="52" customWidth="1"/>
    <col min="13883" max="13922" width="2.28515625" style="52" customWidth="1"/>
    <col min="13923" max="14102" width="8.85546875" style="52"/>
    <col min="14103" max="14103" width="5.42578125" style="52" customWidth="1"/>
    <col min="14104" max="14104" width="38.42578125" style="52" customWidth="1"/>
    <col min="14105" max="14105" width="4" style="52" customWidth="1"/>
    <col min="14106" max="14106" width="5.140625" style="52" customWidth="1"/>
    <col min="14107" max="14108" width="4" style="52" customWidth="1"/>
    <col min="14109" max="14109" width="4.85546875" style="52" customWidth="1"/>
    <col min="14110" max="14110" width="4.28515625" style="52" customWidth="1"/>
    <col min="14111" max="14111" width="4" style="52" customWidth="1"/>
    <col min="14112" max="14112" width="3.42578125" style="52" customWidth="1"/>
    <col min="14113" max="14113" width="5.42578125" style="52" customWidth="1"/>
    <col min="14114" max="14114" width="6.140625" style="52" customWidth="1"/>
    <col min="14115" max="14137" width="2.28515625" style="52" customWidth="1"/>
    <col min="14138" max="14138" width="2.85546875" style="52" customWidth="1"/>
    <col min="14139" max="14178" width="2.28515625" style="52" customWidth="1"/>
    <col min="14179" max="14358" width="8.85546875" style="52"/>
    <col min="14359" max="14359" width="5.42578125" style="52" customWidth="1"/>
    <col min="14360" max="14360" width="38.42578125" style="52" customWidth="1"/>
    <col min="14361" max="14361" width="4" style="52" customWidth="1"/>
    <col min="14362" max="14362" width="5.140625" style="52" customWidth="1"/>
    <col min="14363" max="14364" width="4" style="52" customWidth="1"/>
    <col min="14365" max="14365" width="4.85546875" style="52" customWidth="1"/>
    <col min="14366" max="14366" width="4.28515625" style="52" customWidth="1"/>
    <col min="14367" max="14367" width="4" style="52" customWidth="1"/>
    <col min="14368" max="14368" width="3.42578125" style="52" customWidth="1"/>
    <col min="14369" max="14369" width="5.42578125" style="52" customWidth="1"/>
    <col min="14370" max="14370" width="6.140625" style="52" customWidth="1"/>
    <col min="14371" max="14393" width="2.28515625" style="52" customWidth="1"/>
    <col min="14394" max="14394" width="2.85546875" style="52" customWidth="1"/>
    <col min="14395" max="14434" width="2.28515625" style="52" customWidth="1"/>
    <col min="14435" max="14614" width="8.85546875" style="52"/>
    <col min="14615" max="14615" width="5.42578125" style="52" customWidth="1"/>
    <col min="14616" max="14616" width="38.42578125" style="52" customWidth="1"/>
    <col min="14617" max="14617" width="4" style="52" customWidth="1"/>
    <col min="14618" max="14618" width="5.140625" style="52" customWidth="1"/>
    <col min="14619" max="14620" width="4" style="52" customWidth="1"/>
    <col min="14621" max="14621" width="4.85546875" style="52" customWidth="1"/>
    <col min="14622" max="14622" width="4.28515625" style="52" customWidth="1"/>
    <col min="14623" max="14623" width="4" style="52" customWidth="1"/>
    <col min="14624" max="14624" width="3.42578125" style="52" customWidth="1"/>
    <col min="14625" max="14625" width="5.42578125" style="52" customWidth="1"/>
    <col min="14626" max="14626" width="6.140625" style="52" customWidth="1"/>
    <col min="14627" max="14649" width="2.28515625" style="52" customWidth="1"/>
    <col min="14650" max="14650" width="2.85546875" style="52" customWidth="1"/>
    <col min="14651" max="14690" width="2.28515625" style="52" customWidth="1"/>
    <col min="14691" max="14870" width="8.85546875" style="52"/>
    <col min="14871" max="14871" width="5.42578125" style="52" customWidth="1"/>
    <col min="14872" max="14872" width="38.42578125" style="52" customWidth="1"/>
    <col min="14873" max="14873" width="4" style="52" customWidth="1"/>
    <col min="14874" max="14874" width="5.140625" style="52" customWidth="1"/>
    <col min="14875" max="14876" width="4" style="52" customWidth="1"/>
    <col min="14877" max="14877" width="4.85546875" style="52" customWidth="1"/>
    <col min="14878" max="14878" width="4.28515625" style="52" customWidth="1"/>
    <col min="14879" max="14879" width="4" style="52" customWidth="1"/>
    <col min="14880" max="14880" width="3.42578125" style="52" customWidth="1"/>
    <col min="14881" max="14881" width="5.42578125" style="52" customWidth="1"/>
    <col min="14882" max="14882" width="6.140625" style="52" customWidth="1"/>
    <col min="14883" max="14905" width="2.28515625" style="52" customWidth="1"/>
    <col min="14906" max="14906" width="2.85546875" style="52" customWidth="1"/>
    <col min="14907" max="14946" width="2.28515625" style="52" customWidth="1"/>
    <col min="14947" max="15126" width="8.85546875" style="52"/>
    <col min="15127" max="15127" width="5.42578125" style="52" customWidth="1"/>
    <col min="15128" max="15128" width="38.42578125" style="52" customWidth="1"/>
    <col min="15129" max="15129" width="4" style="52" customWidth="1"/>
    <col min="15130" max="15130" width="5.140625" style="52" customWidth="1"/>
    <col min="15131" max="15132" width="4" style="52" customWidth="1"/>
    <col min="15133" max="15133" width="4.85546875" style="52" customWidth="1"/>
    <col min="15134" max="15134" width="4.28515625" style="52" customWidth="1"/>
    <col min="15135" max="15135" width="4" style="52" customWidth="1"/>
    <col min="15136" max="15136" width="3.42578125" style="52" customWidth="1"/>
    <col min="15137" max="15137" width="5.42578125" style="52" customWidth="1"/>
    <col min="15138" max="15138" width="6.140625" style="52" customWidth="1"/>
    <col min="15139" max="15161" width="2.28515625" style="52" customWidth="1"/>
    <col min="15162" max="15162" width="2.85546875" style="52" customWidth="1"/>
    <col min="15163" max="15202" width="2.28515625" style="52" customWidth="1"/>
    <col min="15203" max="15382" width="8.85546875" style="52"/>
    <col min="15383" max="15383" width="5.42578125" style="52" customWidth="1"/>
    <col min="15384" max="15384" width="38.42578125" style="52" customWidth="1"/>
    <col min="15385" max="15385" width="4" style="52" customWidth="1"/>
    <col min="15386" max="15386" width="5.140625" style="52" customWidth="1"/>
    <col min="15387" max="15388" width="4" style="52" customWidth="1"/>
    <col min="15389" max="15389" width="4.85546875" style="52" customWidth="1"/>
    <col min="15390" max="15390" width="4.28515625" style="52" customWidth="1"/>
    <col min="15391" max="15391" width="4" style="52" customWidth="1"/>
    <col min="15392" max="15392" width="3.42578125" style="52" customWidth="1"/>
    <col min="15393" max="15393" width="5.42578125" style="52" customWidth="1"/>
    <col min="15394" max="15394" width="6.140625" style="52" customWidth="1"/>
    <col min="15395" max="15417" width="2.28515625" style="52" customWidth="1"/>
    <col min="15418" max="15418" width="2.85546875" style="52" customWidth="1"/>
    <col min="15419" max="15458" width="2.28515625" style="52" customWidth="1"/>
    <col min="15459" max="15638" width="8.85546875" style="52"/>
    <col min="15639" max="15639" width="5.42578125" style="52" customWidth="1"/>
    <col min="15640" max="15640" width="38.42578125" style="52" customWidth="1"/>
    <col min="15641" max="15641" width="4" style="52" customWidth="1"/>
    <col min="15642" max="15642" width="5.140625" style="52" customWidth="1"/>
    <col min="15643" max="15644" width="4" style="52" customWidth="1"/>
    <col min="15645" max="15645" width="4.85546875" style="52" customWidth="1"/>
    <col min="15646" max="15646" width="4.28515625" style="52" customWidth="1"/>
    <col min="15647" max="15647" width="4" style="52" customWidth="1"/>
    <col min="15648" max="15648" width="3.42578125" style="52" customWidth="1"/>
    <col min="15649" max="15649" width="5.42578125" style="52" customWidth="1"/>
    <col min="15650" max="15650" width="6.140625" style="52" customWidth="1"/>
    <col min="15651" max="15673" width="2.28515625" style="52" customWidth="1"/>
    <col min="15674" max="15674" width="2.85546875" style="52" customWidth="1"/>
    <col min="15675" max="15714" width="2.28515625" style="52" customWidth="1"/>
    <col min="15715" max="15894" width="8.85546875" style="52"/>
    <col min="15895" max="15895" width="5.42578125" style="52" customWidth="1"/>
    <col min="15896" max="15896" width="38.42578125" style="52" customWidth="1"/>
    <col min="15897" max="15897" width="4" style="52" customWidth="1"/>
    <col min="15898" max="15898" width="5.140625" style="52" customWidth="1"/>
    <col min="15899" max="15900" width="4" style="52" customWidth="1"/>
    <col min="15901" max="15901" width="4.85546875" style="52" customWidth="1"/>
    <col min="15902" max="15902" width="4.28515625" style="52" customWidth="1"/>
    <col min="15903" max="15903" width="4" style="52" customWidth="1"/>
    <col min="15904" max="15904" width="3.42578125" style="52" customWidth="1"/>
    <col min="15905" max="15905" width="5.42578125" style="52" customWidth="1"/>
    <col min="15906" max="15906" width="6.140625" style="52" customWidth="1"/>
    <col min="15907" max="15929" width="2.28515625" style="52" customWidth="1"/>
    <col min="15930" max="15930" width="2.85546875" style="52" customWidth="1"/>
    <col min="15931" max="15970" width="2.28515625" style="52" customWidth="1"/>
    <col min="15971" max="16150" width="8.85546875" style="52"/>
    <col min="16151" max="16151" width="5.42578125" style="52" customWidth="1"/>
    <col min="16152" max="16152" width="38.42578125" style="52" customWidth="1"/>
    <col min="16153" max="16153" width="4" style="52" customWidth="1"/>
    <col min="16154" max="16154" width="5.140625" style="52" customWidth="1"/>
    <col min="16155" max="16156" width="4" style="52" customWidth="1"/>
    <col min="16157" max="16157" width="4.85546875" style="52" customWidth="1"/>
    <col min="16158" max="16158" width="4.28515625" style="52" customWidth="1"/>
    <col min="16159" max="16159" width="4" style="52" customWidth="1"/>
    <col min="16160" max="16160" width="3.42578125" style="52" customWidth="1"/>
    <col min="16161" max="16161" width="5.42578125" style="52" customWidth="1"/>
    <col min="16162" max="16162" width="6.140625" style="52" customWidth="1"/>
    <col min="16163" max="16185" width="2.28515625" style="52" customWidth="1"/>
    <col min="16186" max="16186" width="2.85546875" style="52" customWidth="1"/>
    <col min="16187" max="16226" width="2.28515625" style="52" customWidth="1"/>
    <col min="16227" max="16384" width="8.85546875" style="52"/>
  </cols>
  <sheetData>
    <row r="1" spans="1:114" ht="15" customHeight="1" x14ac:dyDescent="0.25">
      <c r="A1" s="228" t="s">
        <v>164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</row>
    <row r="2" spans="1:114" s="51" customFormat="1" ht="16.5" thickBot="1" x14ac:dyDescent="0.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469"/>
      <c r="P2" s="469"/>
      <c r="Q2" s="469"/>
      <c r="R2" s="469"/>
      <c r="S2" s="469">
        <v>8</v>
      </c>
      <c r="T2" s="469"/>
      <c r="U2" s="469"/>
      <c r="V2" s="469"/>
      <c r="W2" s="469"/>
      <c r="X2" s="469">
        <v>8</v>
      </c>
      <c r="Y2" s="469"/>
      <c r="Z2" s="469"/>
      <c r="AA2" s="469"/>
      <c r="AB2" s="469"/>
      <c r="AC2" s="469">
        <v>8</v>
      </c>
      <c r="AE2" s="469"/>
      <c r="AF2" s="469"/>
      <c r="AG2" s="469">
        <v>4</v>
      </c>
      <c r="AH2" s="469">
        <v>8</v>
      </c>
      <c r="AI2" s="469"/>
      <c r="AJ2" s="469"/>
      <c r="AK2" s="469"/>
      <c r="AL2" s="469"/>
      <c r="AM2" s="469">
        <v>8</v>
      </c>
      <c r="AN2" s="469"/>
      <c r="AO2" s="469"/>
      <c r="AP2" s="469"/>
      <c r="AQ2" s="469"/>
      <c r="AR2" s="469">
        <v>8</v>
      </c>
      <c r="AS2" s="469"/>
      <c r="AT2" s="469"/>
      <c r="AU2" s="469"/>
      <c r="AV2" s="469"/>
      <c r="AW2" s="469">
        <v>8</v>
      </c>
      <c r="AY2" s="469"/>
      <c r="AZ2" s="469"/>
      <c r="BA2" s="469">
        <v>4</v>
      </c>
      <c r="BB2" s="469">
        <v>8</v>
      </c>
      <c r="BC2" s="469"/>
      <c r="BD2" s="469"/>
      <c r="BE2" s="469"/>
      <c r="BF2" s="469"/>
      <c r="BG2" s="469">
        <v>8</v>
      </c>
      <c r="BH2" s="469"/>
      <c r="BI2" s="469"/>
      <c r="BJ2" s="469"/>
      <c r="BK2" s="469"/>
      <c r="BL2" s="469">
        <v>8</v>
      </c>
      <c r="BM2" s="469"/>
      <c r="BN2" s="469"/>
      <c r="BO2" s="469"/>
      <c r="BP2" s="469"/>
      <c r="BQ2" s="469">
        <v>8</v>
      </c>
      <c r="BS2" s="469"/>
      <c r="BT2" s="469"/>
      <c r="BU2" s="469">
        <v>4</v>
      </c>
      <c r="BV2" s="469">
        <v>8</v>
      </c>
      <c r="BW2" s="469"/>
      <c r="BX2" s="469"/>
      <c r="BY2" s="469"/>
      <c r="BZ2" s="469"/>
      <c r="CA2" s="469">
        <v>8</v>
      </c>
      <c r="CB2" s="469"/>
      <c r="CC2" s="469"/>
      <c r="CD2" s="469"/>
      <c r="CE2" s="469"/>
      <c r="CF2" s="469">
        <v>8</v>
      </c>
      <c r="CG2" s="469"/>
      <c r="CH2" s="469"/>
      <c r="CI2" s="469"/>
      <c r="CJ2" s="469"/>
      <c r="CK2" s="469">
        <v>8</v>
      </c>
      <c r="CM2" s="469"/>
      <c r="CN2" s="469"/>
      <c r="CO2" s="469">
        <v>4</v>
      </c>
      <c r="CP2" s="469">
        <v>0</v>
      </c>
      <c r="CQ2" s="469"/>
      <c r="CR2" s="469"/>
      <c r="CS2" s="469"/>
      <c r="CT2" s="469"/>
      <c r="CU2" s="469">
        <v>8</v>
      </c>
      <c r="CV2" s="469"/>
      <c r="CW2" s="469"/>
      <c r="CX2" s="469"/>
      <c r="CY2" s="469"/>
      <c r="CZ2" s="469">
        <v>8</v>
      </c>
      <c r="DA2" s="469"/>
      <c r="DB2" s="469"/>
      <c r="DC2" s="469"/>
      <c r="DD2" s="469"/>
      <c r="DE2" s="469">
        <v>8</v>
      </c>
      <c r="DF2" s="469"/>
      <c r="DG2" s="469"/>
      <c r="DH2" s="469"/>
      <c r="DI2" s="469"/>
      <c r="DJ2" s="469">
        <v>8</v>
      </c>
    </row>
    <row r="3" spans="1:114" ht="26.25" customHeight="1" x14ac:dyDescent="0.2">
      <c r="A3" s="398" t="s">
        <v>170</v>
      </c>
      <c r="B3" s="313" t="s">
        <v>22</v>
      </c>
      <c r="C3" s="326" t="s">
        <v>37</v>
      </c>
      <c r="D3" s="327"/>
      <c r="E3" s="348" t="s">
        <v>211</v>
      </c>
      <c r="F3" s="327"/>
      <c r="G3" s="401" t="s">
        <v>199</v>
      </c>
      <c r="H3" s="402" t="s">
        <v>77</v>
      </c>
      <c r="I3" s="405" t="s">
        <v>23</v>
      </c>
      <c r="J3" s="328"/>
      <c r="K3" s="328"/>
      <c r="L3" s="328"/>
      <c r="M3" s="328"/>
      <c r="N3" s="329"/>
      <c r="O3" s="406" t="s">
        <v>339</v>
      </c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  <c r="CO3" s="406"/>
      <c r="CP3" s="406"/>
      <c r="CQ3" s="406"/>
      <c r="CR3" s="406"/>
      <c r="CS3" s="406"/>
      <c r="CT3" s="406"/>
      <c r="CU3" s="406"/>
      <c r="CV3" s="406"/>
      <c r="CW3" s="406"/>
      <c r="CX3" s="406"/>
      <c r="CY3" s="406"/>
      <c r="CZ3" s="406"/>
      <c r="DA3" s="406"/>
      <c r="DB3" s="406"/>
      <c r="DC3" s="406"/>
      <c r="DD3" s="406"/>
      <c r="DE3" s="406"/>
      <c r="DF3" s="406"/>
      <c r="DG3" s="406"/>
      <c r="DH3" s="406"/>
      <c r="DI3" s="406"/>
      <c r="DJ3" s="407"/>
    </row>
    <row r="4" spans="1:114" ht="15" customHeight="1" x14ac:dyDescent="0.2">
      <c r="A4" s="399"/>
      <c r="B4" s="314"/>
      <c r="C4" s="284" t="s">
        <v>26</v>
      </c>
      <c r="D4" s="286" t="s">
        <v>27</v>
      </c>
      <c r="E4" s="286" t="s">
        <v>118</v>
      </c>
      <c r="F4" s="286" t="s">
        <v>210</v>
      </c>
      <c r="G4" s="350"/>
      <c r="H4" s="403"/>
      <c r="I4" s="408" t="s">
        <v>36</v>
      </c>
      <c r="J4" s="322" t="s">
        <v>38</v>
      </c>
      <c r="K4" s="323"/>
      <c r="L4" s="323"/>
      <c r="M4" s="324"/>
      <c r="N4" s="316" t="s">
        <v>65</v>
      </c>
      <c r="O4" s="411" t="s">
        <v>78</v>
      </c>
      <c r="P4" s="411"/>
      <c r="Q4" s="411"/>
      <c r="R4" s="411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1" t="s">
        <v>100</v>
      </c>
      <c r="AJ4" s="411"/>
      <c r="AK4" s="411"/>
      <c r="AL4" s="411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1" t="s">
        <v>101</v>
      </c>
      <c r="BD4" s="411"/>
      <c r="BE4" s="411"/>
      <c r="BF4" s="411"/>
      <c r="BG4" s="412"/>
      <c r="BH4" s="412"/>
      <c r="BI4" s="412"/>
      <c r="BJ4" s="412"/>
      <c r="BK4" s="412"/>
      <c r="BL4" s="412"/>
      <c r="BM4" s="412"/>
      <c r="BN4" s="412"/>
      <c r="BO4" s="412"/>
      <c r="BP4" s="412"/>
      <c r="BQ4" s="412"/>
      <c r="BR4" s="412"/>
      <c r="BS4" s="412"/>
      <c r="BT4" s="412"/>
      <c r="BU4" s="412"/>
      <c r="BV4" s="412"/>
      <c r="BW4" s="411" t="s">
        <v>81</v>
      </c>
      <c r="BX4" s="411"/>
      <c r="BY4" s="411"/>
      <c r="BZ4" s="411"/>
      <c r="CA4" s="412"/>
      <c r="CB4" s="412"/>
      <c r="CC4" s="412"/>
      <c r="CD4" s="412"/>
      <c r="CE4" s="412"/>
      <c r="CF4" s="412"/>
      <c r="CG4" s="412"/>
      <c r="CH4" s="412"/>
      <c r="CI4" s="412"/>
      <c r="CJ4" s="412"/>
      <c r="CK4" s="412"/>
      <c r="CL4" s="412"/>
      <c r="CM4" s="412"/>
      <c r="CN4" s="412"/>
      <c r="CO4" s="412"/>
      <c r="CP4" s="412"/>
      <c r="CQ4" s="411" t="s">
        <v>82</v>
      </c>
      <c r="CR4" s="411"/>
      <c r="CS4" s="411"/>
      <c r="CT4" s="411"/>
      <c r="CU4" s="412"/>
      <c r="CV4" s="412"/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</row>
    <row r="5" spans="1:114" ht="16.5" customHeight="1" x14ac:dyDescent="0.2">
      <c r="A5" s="399"/>
      <c r="B5" s="314"/>
      <c r="C5" s="284"/>
      <c r="D5" s="287"/>
      <c r="E5" s="286"/>
      <c r="F5" s="286"/>
      <c r="G5" s="350"/>
      <c r="H5" s="403"/>
      <c r="I5" s="409"/>
      <c r="J5" s="310" t="s">
        <v>21</v>
      </c>
      <c r="K5" s="308" t="s">
        <v>24</v>
      </c>
      <c r="L5" s="308"/>
      <c r="M5" s="309"/>
      <c r="N5" s="317"/>
      <c r="O5" s="413" t="s">
        <v>338</v>
      </c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4"/>
    </row>
    <row r="6" spans="1:114" ht="16.5" customHeight="1" x14ac:dyDescent="0.2">
      <c r="A6" s="399"/>
      <c r="B6" s="314"/>
      <c r="C6" s="284"/>
      <c r="D6" s="287"/>
      <c r="E6" s="286"/>
      <c r="F6" s="286"/>
      <c r="G6" s="350"/>
      <c r="H6" s="403"/>
      <c r="I6" s="409"/>
      <c r="J6" s="311"/>
      <c r="K6" s="310" t="s">
        <v>25</v>
      </c>
      <c r="L6" s="310" t="s">
        <v>84</v>
      </c>
      <c r="M6" s="310" t="s">
        <v>46</v>
      </c>
      <c r="N6" s="289"/>
      <c r="O6" s="374">
        <v>1</v>
      </c>
      <c r="P6" s="375"/>
      <c r="Q6" s="375"/>
      <c r="R6" s="375"/>
      <c r="S6" s="375"/>
      <c r="T6" s="375"/>
      <c r="U6" s="375"/>
      <c r="V6" s="375"/>
      <c r="W6" s="375"/>
      <c r="X6" s="376"/>
      <c r="Y6" s="374">
        <v>2</v>
      </c>
      <c r="Z6" s="375"/>
      <c r="AA6" s="375"/>
      <c r="AB6" s="375"/>
      <c r="AC6" s="375"/>
      <c r="AD6" s="375"/>
      <c r="AE6" s="375"/>
      <c r="AF6" s="375"/>
      <c r="AG6" s="375"/>
      <c r="AH6" s="376"/>
      <c r="AI6" s="374">
        <v>3</v>
      </c>
      <c r="AJ6" s="375"/>
      <c r="AK6" s="375"/>
      <c r="AL6" s="375"/>
      <c r="AM6" s="375"/>
      <c r="AN6" s="375"/>
      <c r="AO6" s="375"/>
      <c r="AP6" s="375"/>
      <c r="AQ6" s="375"/>
      <c r="AR6" s="376"/>
      <c r="AS6" s="374">
        <v>4</v>
      </c>
      <c r="AT6" s="375"/>
      <c r="AU6" s="375"/>
      <c r="AV6" s="375"/>
      <c r="AW6" s="375"/>
      <c r="AX6" s="375"/>
      <c r="AY6" s="375"/>
      <c r="AZ6" s="375"/>
      <c r="BA6" s="375"/>
      <c r="BB6" s="376"/>
      <c r="BC6" s="374">
        <v>5</v>
      </c>
      <c r="BD6" s="375"/>
      <c r="BE6" s="375"/>
      <c r="BF6" s="375"/>
      <c r="BG6" s="375"/>
      <c r="BH6" s="375"/>
      <c r="BI6" s="375"/>
      <c r="BJ6" s="375"/>
      <c r="BK6" s="375"/>
      <c r="BL6" s="376"/>
      <c r="BM6" s="374">
        <v>6</v>
      </c>
      <c r="BN6" s="375"/>
      <c r="BO6" s="375"/>
      <c r="BP6" s="375"/>
      <c r="BQ6" s="375"/>
      <c r="BR6" s="375"/>
      <c r="BS6" s="375"/>
      <c r="BT6" s="375"/>
      <c r="BU6" s="375"/>
      <c r="BV6" s="376"/>
      <c r="BW6" s="374">
        <v>7</v>
      </c>
      <c r="BX6" s="375"/>
      <c r="BY6" s="375"/>
      <c r="BZ6" s="375"/>
      <c r="CA6" s="375"/>
      <c r="CB6" s="375"/>
      <c r="CC6" s="375"/>
      <c r="CD6" s="375"/>
      <c r="CE6" s="375"/>
      <c r="CF6" s="376"/>
      <c r="CG6" s="374">
        <v>8</v>
      </c>
      <c r="CH6" s="375"/>
      <c r="CI6" s="375"/>
      <c r="CJ6" s="375"/>
      <c r="CK6" s="375"/>
      <c r="CL6" s="375"/>
      <c r="CM6" s="375"/>
      <c r="CN6" s="375"/>
      <c r="CO6" s="375"/>
      <c r="CP6" s="376"/>
      <c r="CQ6" s="374">
        <v>9</v>
      </c>
      <c r="CR6" s="375"/>
      <c r="CS6" s="375"/>
      <c r="CT6" s="375"/>
      <c r="CU6" s="375"/>
      <c r="CV6" s="375"/>
      <c r="CW6" s="375"/>
      <c r="CX6" s="375"/>
      <c r="CY6" s="375"/>
      <c r="CZ6" s="376"/>
      <c r="DA6" s="374">
        <v>10</v>
      </c>
      <c r="DB6" s="375"/>
      <c r="DC6" s="375"/>
      <c r="DD6" s="375"/>
      <c r="DE6" s="375"/>
      <c r="DF6" s="375"/>
      <c r="DG6" s="375"/>
      <c r="DH6" s="375"/>
      <c r="DI6" s="375"/>
      <c r="DJ6" s="393"/>
    </row>
    <row r="7" spans="1:114" ht="16.5" customHeight="1" x14ac:dyDescent="0.2">
      <c r="A7" s="399"/>
      <c r="B7" s="314"/>
      <c r="C7" s="284"/>
      <c r="D7" s="287"/>
      <c r="E7" s="286"/>
      <c r="F7" s="286"/>
      <c r="G7" s="350"/>
      <c r="H7" s="403"/>
      <c r="I7" s="409"/>
      <c r="J7" s="311"/>
      <c r="K7" s="311"/>
      <c r="L7" s="311"/>
      <c r="M7" s="311"/>
      <c r="N7" s="289"/>
      <c r="O7" s="384" t="s">
        <v>179</v>
      </c>
      <c r="P7" s="582"/>
      <c r="Q7" s="582"/>
      <c r="R7" s="582"/>
      <c r="S7" s="382"/>
      <c r="T7" s="385" t="s">
        <v>180</v>
      </c>
      <c r="U7" s="582"/>
      <c r="V7" s="582"/>
      <c r="W7" s="582"/>
      <c r="X7" s="387"/>
      <c r="Y7" s="384" t="s">
        <v>181</v>
      </c>
      <c r="Z7" s="582"/>
      <c r="AA7" s="582"/>
      <c r="AB7" s="582"/>
      <c r="AC7" s="382"/>
      <c r="AD7" s="385" t="s">
        <v>182</v>
      </c>
      <c r="AE7" s="582"/>
      <c r="AF7" s="582"/>
      <c r="AG7" s="582"/>
      <c r="AH7" s="386"/>
      <c r="AI7" s="384" t="s">
        <v>183</v>
      </c>
      <c r="AJ7" s="582"/>
      <c r="AK7" s="582"/>
      <c r="AL7" s="582"/>
      <c r="AM7" s="382"/>
      <c r="AN7" s="385" t="s">
        <v>184</v>
      </c>
      <c r="AO7" s="582"/>
      <c r="AP7" s="582"/>
      <c r="AQ7" s="582"/>
      <c r="AR7" s="387"/>
      <c r="AS7" s="384" t="s">
        <v>185</v>
      </c>
      <c r="AT7" s="582"/>
      <c r="AU7" s="582"/>
      <c r="AV7" s="582"/>
      <c r="AW7" s="382"/>
      <c r="AX7" s="385" t="s">
        <v>186</v>
      </c>
      <c r="AY7" s="582"/>
      <c r="AZ7" s="582"/>
      <c r="BA7" s="582"/>
      <c r="BB7" s="386"/>
      <c r="BC7" s="384" t="s">
        <v>187</v>
      </c>
      <c r="BD7" s="582"/>
      <c r="BE7" s="582"/>
      <c r="BF7" s="582"/>
      <c r="BG7" s="382"/>
      <c r="BH7" s="385" t="s">
        <v>188</v>
      </c>
      <c r="BI7" s="582"/>
      <c r="BJ7" s="582"/>
      <c r="BK7" s="582"/>
      <c r="BL7" s="386"/>
      <c r="BM7" s="384" t="s">
        <v>189</v>
      </c>
      <c r="BN7" s="582"/>
      <c r="BO7" s="582"/>
      <c r="BP7" s="582"/>
      <c r="BQ7" s="382"/>
      <c r="BR7" s="385" t="s">
        <v>190</v>
      </c>
      <c r="BS7" s="582"/>
      <c r="BT7" s="582"/>
      <c r="BU7" s="582"/>
      <c r="BV7" s="387"/>
      <c r="BW7" s="388" t="s">
        <v>191</v>
      </c>
      <c r="BX7" s="594"/>
      <c r="BY7" s="594"/>
      <c r="BZ7" s="594"/>
      <c r="CA7" s="389"/>
      <c r="CB7" s="390" t="s">
        <v>192</v>
      </c>
      <c r="CC7" s="582"/>
      <c r="CD7" s="582"/>
      <c r="CE7" s="582"/>
      <c r="CF7" s="387"/>
      <c r="CG7" s="397" t="s">
        <v>193</v>
      </c>
      <c r="CH7" s="382"/>
      <c r="CI7" s="382"/>
      <c r="CJ7" s="382"/>
      <c r="CK7" s="396"/>
      <c r="CL7" s="396" t="s">
        <v>194</v>
      </c>
      <c r="CM7" s="385"/>
      <c r="CN7" s="385"/>
      <c r="CO7" s="385"/>
      <c r="CP7" s="383"/>
      <c r="CQ7" s="394" t="s">
        <v>195</v>
      </c>
      <c r="CR7" s="595"/>
      <c r="CS7" s="595"/>
      <c r="CT7" s="595"/>
      <c r="CU7" s="395"/>
      <c r="CV7" s="382" t="s">
        <v>196</v>
      </c>
      <c r="CW7" s="582"/>
      <c r="CX7" s="582"/>
      <c r="CY7" s="582"/>
      <c r="CZ7" s="383"/>
      <c r="DA7" s="394" t="s">
        <v>197</v>
      </c>
      <c r="DB7" s="595"/>
      <c r="DC7" s="595"/>
      <c r="DD7" s="595"/>
      <c r="DE7" s="395"/>
      <c r="DF7" s="382" t="s">
        <v>198</v>
      </c>
      <c r="DG7" s="582"/>
      <c r="DH7" s="582"/>
      <c r="DI7" s="582"/>
      <c r="DJ7" s="383"/>
    </row>
    <row r="8" spans="1:114" ht="43.5" customHeight="1" x14ac:dyDescent="0.2">
      <c r="A8" s="399"/>
      <c r="B8" s="314"/>
      <c r="C8" s="284"/>
      <c r="D8" s="287"/>
      <c r="E8" s="286"/>
      <c r="F8" s="286"/>
      <c r="G8" s="350"/>
      <c r="H8" s="403"/>
      <c r="I8" s="409"/>
      <c r="J8" s="311"/>
      <c r="K8" s="311"/>
      <c r="L8" s="311"/>
      <c r="M8" s="311"/>
      <c r="N8" s="289"/>
      <c r="O8" s="378" t="s">
        <v>169</v>
      </c>
      <c r="P8" s="598" t="s">
        <v>25</v>
      </c>
      <c r="Q8" s="599" t="s">
        <v>416</v>
      </c>
      <c r="R8" s="596" t="s">
        <v>46</v>
      </c>
      <c r="S8" s="381" t="s">
        <v>102</v>
      </c>
      <c r="T8" s="378" t="s">
        <v>169</v>
      </c>
      <c r="U8" s="598" t="s">
        <v>25</v>
      </c>
      <c r="V8" s="599" t="s">
        <v>416</v>
      </c>
      <c r="W8" s="596" t="s">
        <v>46</v>
      </c>
      <c r="X8" s="381" t="s">
        <v>102</v>
      </c>
      <c r="Y8" s="378" t="s">
        <v>169</v>
      </c>
      <c r="Z8" s="598" t="s">
        <v>25</v>
      </c>
      <c r="AA8" s="599" t="s">
        <v>416</v>
      </c>
      <c r="AB8" s="596" t="s">
        <v>46</v>
      </c>
      <c r="AC8" s="381" t="s">
        <v>102</v>
      </c>
      <c r="AD8" s="378" t="s">
        <v>169</v>
      </c>
      <c r="AE8" s="598" t="s">
        <v>25</v>
      </c>
      <c r="AF8" s="599" t="s">
        <v>416</v>
      </c>
      <c r="AG8" s="596" t="s">
        <v>46</v>
      </c>
      <c r="AH8" s="381" t="s">
        <v>102</v>
      </c>
      <c r="AI8" s="378" t="s">
        <v>169</v>
      </c>
      <c r="AJ8" s="598" t="s">
        <v>25</v>
      </c>
      <c r="AK8" s="599" t="s">
        <v>416</v>
      </c>
      <c r="AL8" s="596" t="s">
        <v>46</v>
      </c>
      <c r="AM8" s="381" t="s">
        <v>102</v>
      </c>
      <c r="AN8" s="378" t="s">
        <v>169</v>
      </c>
      <c r="AO8" s="598" t="s">
        <v>25</v>
      </c>
      <c r="AP8" s="599" t="s">
        <v>416</v>
      </c>
      <c r="AQ8" s="596" t="s">
        <v>46</v>
      </c>
      <c r="AR8" s="381" t="s">
        <v>102</v>
      </c>
      <c r="AS8" s="378" t="s">
        <v>169</v>
      </c>
      <c r="AT8" s="598" t="s">
        <v>25</v>
      </c>
      <c r="AU8" s="599" t="s">
        <v>416</v>
      </c>
      <c r="AV8" s="596" t="s">
        <v>46</v>
      </c>
      <c r="AW8" s="381" t="s">
        <v>102</v>
      </c>
      <c r="AX8" s="378" t="s">
        <v>169</v>
      </c>
      <c r="AY8" s="598" t="s">
        <v>25</v>
      </c>
      <c r="AZ8" s="599" t="s">
        <v>416</v>
      </c>
      <c r="BA8" s="596" t="s">
        <v>46</v>
      </c>
      <c r="BB8" s="381" t="s">
        <v>102</v>
      </c>
      <c r="BC8" s="378" t="s">
        <v>169</v>
      </c>
      <c r="BD8" s="598" t="s">
        <v>25</v>
      </c>
      <c r="BE8" s="599" t="s">
        <v>416</v>
      </c>
      <c r="BF8" s="596" t="s">
        <v>46</v>
      </c>
      <c r="BG8" s="381" t="s">
        <v>102</v>
      </c>
      <c r="BH8" s="378" t="s">
        <v>169</v>
      </c>
      <c r="BI8" s="598" t="s">
        <v>25</v>
      </c>
      <c r="BJ8" s="599" t="s">
        <v>416</v>
      </c>
      <c r="BK8" s="596" t="s">
        <v>46</v>
      </c>
      <c r="BL8" s="381" t="s">
        <v>102</v>
      </c>
      <c r="BM8" s="378" t="s">
        <v>169</v>
      </c>
      <c r="BN8" s="598" t="s">
        <v>25</v>
      </c>
      <c r="BO8" s="599" t="s">
        <v>416</v>
      </c>
      <c r="BP8" s="596" t="s">
        <v>46</v>
      </c>
      <c r="BQ8" s="381" t="s">
        <v>102</v>
      </c>
      <c r="BR8" s="378" t="s">
        <v>169</v>
      </c>
      <c r="BS8" s="598" t="s">
        <v>25</v>
      </c>
      <c r="BT8" s="599" t="s">
        <v>416</v>
      </c>
      <c r="BU8" s="596" t="s">
        <v>46</v>
      </c>
      <c r="BV8" s="381" t="s">
        <v>102</v>
      </c>
      <c r="BW8" s="378" t="s">
        <v>169</v>
      </c>
      <c r="BX8" s="598" t="s">
        <v>25</v>
      </c>
      <c r="BY8" s="599" t="s">
        <v>416</v>
      </c>
      <c r="BZ8" s="596" t="s">
        <v>46</v>
      </c>
      <c r="CA8" s="381" t="s">
        <v>102</v>
      </c>
      <c r="CB8" s="378" t="s">
        <v>169</v>
      </c>
      <c r="CC8" s="598" t="s">
        <v>25</v>
      </c>
      <c r="CD8" s="599" t="s">
        <v>416</v>
      </c>
      <c r="CE8" s="596" t="s">
        <v>46</v>
      </c>
      <c r="CF8" s="381" t="s">
        <v>102</v>
      </c>
      <c r="CG8" s="378" t="s">
        <v>169</v>
      </c>
      <c r="CH8" s="598" t="s">
        <v>25</v>
      </c>
      <c r="CI8" s="599" t="s">
        <v>416</v>
      </c>
      <c r="CJ8" s="596" t="s">
        <v>46</v>
      </c>
      <c r="CK8" s="381" t="s">
        <v>102</v>
      </c>
      <c r="CL8" s="378" t="s">
        <v>169</v>
      </c>
      <c r="CM8" s="598" t="s">
        <v>25</v>
      </c>
      <c r="CN8" s="599" t="s">
        <v>416</v>
      </c>
      <c r="CO8" s="596" t="s">
        <v>46</v>
      </c>
      <c r="CP8" s="381" t="s">
        <v>102</v>
      </c>
      <c r="CQ8" s="378" t="s">
        <v>169</v>
      </c>
      <c r="CR8" s="598" t="s">
        <v>25</v>
      </c>
      <c r="CS8" s="599" t="s">
        <v>416</v>
      </c>
      <c r="CT8" s="596" t="s">
        <v>46</v>
      </c>
      <c r="CU8" s="381" t="s">
        <v>102</v>
      </c>
      <c r="CV8" s="378" t="s">
        <v>169</v>
      </c>
      <c r="CW8" s="598" t="s">
        <v>25</v>
      </c>
      <c r="CX8" s="599" t="s">
        <v>416</v>
      </c>
      <c r="CY8" s="596" t="s">
        <v>46</v>
      </c>
      <c r="CZ8" s="381" t="s">
        <v>102</v>
      </c>
      <c r="DA8" s="378" t="s">
        <v>169</v>
      </c>
      <c r="DB8" s="598" t="s">
        <v>25</v>
      </c>
      <c r="DC8" s="599" t="s">
        <v>416</v>
      </c>
      <c r="DD8" s="596" t="s">
        <v>46</v>
      </c>
      <c r="DE8" s="381" t="s">
        <v>102</v>
      </c>
      <c r="DF8" s="378" t="s">
        <v>169</v>
      </c>
      <c r="DG8" s="598" t="s">
        <v>25</v>
      </c>
      <c r="DH8" s="599" t="s">
        <v>416</v>
      </c>
      <c r="DI8" s="596" t="s">
        <v>46</v>
      </c>
      <c r="DJ8" s="391" t="s">
        <v>102</v>
      </c>
    </row>
    <row r="9" spans="1:114" ht="32.25" customHeight="1" thickBot="1" x14ac:dyDescent="0.25">
      <c r="A9" s="400"/>
      <c r="B9" s="315"/>
      <c r="C9" s="285"/>
      <c r="D9" s="288"/>
      <c r="E9" s="295"/>
      <c r="F9" s="295"/>
      <c r="G9" s="351"/>
      <c r="H9" s="404"/>
      <c r="I9" s="410"/>
      <c r="J9" s="312"/>
      <c r="K9" s="312"/>
      <c r="L9" s="312"/>
      <c r="M9" s="312"/>
      <c r="N9" s="318"/>
      <c r="O9" s="379"/>
      <c r="P9" s="600"/>
      <c r="Q9" s="601"/>
      <c r="R9" s="602"/>
      <c r="S9" s="380"/>
      <c r="T9" s="379"/>
      <c r="U9" s="600"/>
      <c r="V9" s="601"/>
      <c r="W9" s="602"/>
      <c r="X9" s="380"/>
      <c r="Y9" s="379"/>
      <c r="Z9" s="600"/>
      <c r="AA9" s="601"/>
      <c r="AB9" s="602"/>
      <c r="AC9" s="380"/>
      <c r="AD9" s="379"/>
      <c r="AE9" s="600"/>
      <c r="AF9" s="601"/>
      <c r="AG9" s="602"/>
      <c r="AH9" s="380"/>
      <c r="AI9" s="379"/>
      <c r="AJ9" s="600"/>
      <c r="AK9" s="601"/>
      <c r="AL9" s="602"/>
      <c r="AM9" s="380"/>
      <c r="AN9" s="379"/>
      <c r="AO9" s="600"/>
      <c r="AP9" s="601"/>
      <c r="AQ9" s="602"/>
      <c r="AR9" s="380"/>
      <c r="AS9" s="379"/>
      <c r="AT9" s="600"/>
      <c r="AU9" s="601"/>
      <c r="AV9" s="602"/>
      <c r="AW9" s="380"/>
      <c r="AX9" s="379"/>
      <c r="AY9" s="600"/>
      <c r="AZ9" s="601"/>
      <c r="BA9" s="602"/>
      <c r="BB9" s="380"/>
      <c r="BC9" s="379"/>
      <c r="BD9" s="600"/>
      <c r="BE9" s="601"/>
      <c r="BF9" s="602"/>
      <c r="BG9" s="380"/>
      <c r="BH9" s="379"/>
      <c r="BI9" s="600"/>
      <c r="BJ9" s="601"/>
      <c r="BK9" s="602"/>
      <c r="BL9" s="380"/>
      <c r="BM9" s="379"/>
      <c r="BN9" s="600"/>
      <c r="BO9" s="601"/>
      <c r="BP9" s="602"/>
      <c r="BQ9" s="380"/>
      <c r="BR9" s="379"/>
      <c r="BS9" s="600"/>
      <c r="BT9" s="601"/>
      <c r="BU9" s="602"/>
      <c r="BV9" s="380"/>
      <c r="BW9" s="379"/>
      <c r="BX9" s="600"/>
      <c r="BY9" s="601"/>
      <c r="BZ9" s="602"/>
      <c r="CA9" s="380"/>
      <c r="CB9" s="379"/>
      <c r="CC9" s="600"/>
      <c r="CD9" s="601"/>
      <c r="CE9" s="602"/>
      <c r="CF9" s="380"/>
      <c r="CG9" s="379"/>
      <c r="CH9" s="600"/>
      <c r="CI9" s="601"/>
      <c r="CJ9" s="602"/>
      <c r="CK9" s="380"/>
      <c r="CL9" s="379"/>
      <c r="CM9" s="600"/>
      <c r="CN9" s="601"/>
      <c r="CO9" s="602"/>
      <c r="CP9" s="380"/>
      <c r="CQ9" s="379"/>
      <c r="CR9" s="600"/>
      <c r="CS9" s="601"/>
      <c r="CT9" s="602"/>
      <c r="CU9" s="380"/>
      <c r="CV9" s="379"/>
      <c r="CW9" s="600"/>
      <c r="CX9" s="601"/>
      <c r="CY9" s="602"/>
      <c r="CZ9" s="380"/>
      <c r="DA9" s="379"/>
      <c r="DB9" s="600"/>
      <c r="DC9" s="601"/>
      <c r="DD9" s="602"/>
      <c r="DE9" s="380"/>
      <c r="DF9" s="379"/>
      <c r="DG9" s="600"/>
      <c r="DH9" s="601"/>
      <c r="DI9" s="602"/>
      <c r="DJ9" s="392"/>
    </row>
    <row r="10" spans="1:114" s="53" customFormat="1" ht="15.95" customHeight="1" x14ac:dyDescent="0.2">
      <c r="A10" s="186" t="s">
        <v>141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597"/>
      <c r="Q10" s="597"/>
      <c r="R10" s="59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5"/>
    </row>
    <row r="11" spans="1:114" s="53" customFormat="1" ht="15.95" customHeight="1" x14ac:dyDescent="0.2">
      <c r="A11" s="187" t="s">
        <v>142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9"/>
    </row>
    <row r="12" spans="1:114" s="63" customFormat="1" ht="15.95" customHeight="1" x14ac:dyDescent="0.25">
      <c r="A12" s="207" t="s">
        <v>110</v>
      </c>
      <c r="B12" s="145" t="s">
        <v>151</v>
      </c>
      <c r="C12" s="54"/>
      <c r="D12" s="55"/>
      <c r="E12" s="56"/>
      <c r="F12" s="183"/>
      <c r="G12" s="57"/>
      <c r="H12" s="206"/>
      <c r="I12" s="483">
        <f>H12*30</f>
        <v>0</v>
      </c>
      <c r="J12" s="504">
        <f>IF(Т_РВО="Перший бакалаврський",IF(Т_ФН="денна",O12*$S$2+T12*$X$2+Y12*$AC$2+AD12*$AH$2+AI12*$AM$2+AN12*$AR$2+AS12*$AW$2+AX12*$BB$2+BC12*$BG$2+BH12*$BL$2+BM12*$BQ$2+BR12*$BV$2+BW12*$CA$2+CB12*$CF$2,O12+T12+Y12+AD12+AI12+AN12+AS12+AX12+BC12+BH12+BM12+BR12+BW12+CB12+CG12+CL12+CQ12+CV12+DA12+DF12),IF(Т_ФН="денна",O12*$S$2+T12*$X$2+Y12*$AC$2+AD12*$AH$2+AI12*$AM$2+AN12*$AR$2,O12+T12+Y12+AD12+AI12+AN12))</f>
        <v>0</v>
      </c>
      <c r="K12" s="504">
        <f>IF(Т_РВО="Перший бакалаврський",IF(Т_ФН="денна",P12*$S$2+U12*$X$2+Z12*$AC$2+AE12*$AH$2+AJ12*$AM$2+AO12*$AR$2+AT12*$AW$2+AY12*$BB$2+BD12*$BG$2+BI12*$BL$2+BN12*$BQ$2+BS12*$BV$2+BX12*$CA$2+CC12*$CF$2,P12+U12+Z12+AE12+AJ12+AO12+AT12+AY12+BD12+BI12+BN12+BS12+BX12+CC12+CH12+CM12+CR12+CW12+DB12+DG12),IF(Т_ФН="денна",P12*$S$2+U12*$X$2+Z12*$AC$2+AE12*$AH$2+AJ12*$AM$2+AO12*$AR$2,P12+U12+Z12+AE12+AJ12+AO12))</f>
        <v>0</v>
      </c>
      <c r="L12" s="504">
        <f>IF(Т_РВО="Перший бакалаврський",IF(Т_ФН="денна",Q12*$S$2+V12*$X$2+AA12*$AC$2+AF12*$AH$2+AK12*$AM$2+AP12*$AR$2+AU12*$AW$2+AZ12*$BB$2+BE12*$BG$2+BJ12*$BL$2+BO12*$BQ$2+BT12*$BV$2+BY12*$CA$2+CD12*$CF$2,Q12+V12+AA12+AF12+AK12+AP12+AU12+AZ12+BE12+BJ12+BO12+BT12+BY12+CD12+CI12+CN12+CS12+CX12+DC12+DH12),IF(Т_ФН="денна",Q12*$S$2+V12*$X$2+AA12*$AC$2+AF12*$AH$2+AK12*$AM$2+AP12*$AR$2,Q12+V12+AA12+AF12+AK12+AP12))</f>
        <v>0</v>
      </c>
      <c r="M12" s="504">
        <f>IF(Т_РВО="Перший бакалаврський",IF(Т_ФН="денна",R12*$S$2+W12*$X$2+AB12*$AC$2+AG12*$AH$2+AL12*$AM$2+AQ12*$AR$2+AV12*$AW$2+BA12*$BB$2+BF12*$BG$2+BK12*$BL$2+BP12*$BQ$2+BU12*$BV$2+BZ12*$CA$2+CE12*$CF$2,R12+W12+AB12+AG12+AL12+AQ12+AV12+BA12+BF12+BK12+BP12+BU12+BZ12+CE12+CJ12+CO12+CT12+CY12+DD12+DI12),IF(Т_ФН="денна",R12*$S$2+W12*$X$2+AB12*$AC$2+AG12*$AH$2+AL12*$AM$2+AQ12*$AR$2,R12+W12+AB12+AG12+AL12+AQ12))</f>
        <v>0</v>
      </c>
      <c r="N12" s="505">
        <f>I12-J12</f>
        <v>0</v>
      </c>
      <c r="O12" s="603">
        <f>P12+Q12+R12</f>
        <v>0</v>
      </c>
      <c r="P12" s="583"/>
      <c r="Q12" s="583"/>
      <c r="R12" s="583"/>
      <c r="S12" s="61"/>
      <c r="T12" s="603">
        <f>U12+V12+W12</f>
        <v>0</v>
      </c>
      <c r="U12" s="583"/>
      <c r="V12" s="583"/>
      <c r="W12" s="583"/>
      <c r="X12" s="61"/>
      <c r="Y12" s="603">
        <f>Z12+AA12+AB12</f>
        <v>0</v>
      </c>
      <c r="Z12" s="583"/>
      <c r="AA12" s="583"/>
      <c r="AB12" s="583"/>
      <c r="AC12" s="61"/>
      <c r="AD12" s="603">
        <f>AE12+AF12+AG12</f>
        <v>0</v>
      </c>
      <c r="AE12" s="583"/>
      <c r="AF12" s="583"/>
      <c r="AG12" s="583"/>
      <c r="AH12" s="61"/>
      <c r="AI12" s="603">
        <f>AJ12+AK12+AL12</f>
        <v>0</v>
      </c>
      <c r="AJ12" s="583"/>
      <c r="AK12" s="583"/>
      <c r="AL12" s="583"/>
      <c r="AM12" s="61"/>
      <c r="AN12" s="603">
        <f>AO12+AP12+AQ12</f>
        <v>0</v>
      </c>
      <c r="AO12" s="583"/>
      <c r="AP12" s="583"/>
      <c r="AQ12" s="583"/>
      <c r="AR12" s="61"/>
      <c r="AS12" s="603">
        <f>AT12+AU12+AV12</f>
        <v>0</v>
      </c>
      <c r="AT12" s="583"/>
      <c r="AU12" s="583"/>
      <c r="AV12" s="583"/>
      <c r="AW12" s="61"/>
      <c r="AX12" s="603">
        <f>AY12+AZ12+BA12</f>
        <v>0</v>
      </c>
      <c r="AY12" s="583"/>
      <c r="AZ12" s="583"/>
      <c r="BA12" s="583"/>
      <c r="BB12" s="61"/>
      <c r="BC12" s="603">
        <f>BD12+BE12+BF12</f>
        <v>0</v>
      </c>
      <c r="BD12" s="583"/>
      <c r="BE12" s="583"/>
      <c r="BF12" s="583"/>
      <c r="BG12" s="61"/>
      <c r="BH12" s="603">
        <f>BI12+BJ12+BK12</f>
        <v>0</v>
      </c>
      <c r="BI12" s="583"/>
      <c r="BJ12" s="583"/>
      <c r="BK12" s="583"/>
      <c r="BL12" s="61"/>
      <c r="BM12" s="603">
        <f>BN12+BO12+BP12</f>
        <v>0</v>
      </c>
      <c r="BN12" s="583"/>
      <c r="BO12" s="583"/>
      <c r="BP12" s="583"/>
      <c r="BQ12" s="61"/>
      <c r="BR12" s="603">
        <f>BS12+BT12+BU12</f>
        <v>0</v>
      </c>
      <c r="BS12" s="583"/>
      <c r="BT12" s="583"/>
      <c r="BU12" s="583"/>
      <c r="BV12" s="61"/>
      <c r="BW12" s="603">
        <f>BX12+BY12+BZ12</f>
        <v>0</v>
      </c>
      <c r="BX12" s="583"/>
      <c r="BY12" s="583"/>
      <c r="BZ12" s="583"/>
      <c r="CA12" s="61"/>
      <c r="CB12" s="603">
        <f>CC12+CD12+CE12</f>
        <v>0</v>
      </c>
      <c r="CC12" s="583"/>
      <c r="CD12" s="583"/>
      <c r="CE12" s="583"/>
      <c r="CF12" s="61"/>
      <c r="CG12" s="603">
        <f>CH12+CI12+CJ12</f>
        <v>0</v>
      </c>
      <c r="CH12" s="583"/>
      <c r="CI12" s="583"/>
      <c r="CJ12" s="583"/>
      <c r="CK12" s="61"/>
      <c r="CL12" s="603">
        <f>CM12+CN12+CO12</f>
        <v>0</v>
      </c>
      <c r="CM12" s="583"/>
      <c r="CN12" s="583"/>
      <c r="CO12" s="583"/>
      <c r="CP12" s="62"/>
      <c r="CQ12" s="603">
        <f>CR12+CS12+CT12</f>
        <v>0</v>
      </c>
      <c r="CR12" s="583"/>
      <c r="CS12" s="583"/>
      <c r="CT12" s="583"/>
      <c r="CU12" s="61"/>
      <c r="CV12" s="603">
        <f>CW12+CX12+CY12</f>
        <v>0</v>
      </c>
      <c r="CW12" s="583"/>
      <c r="CX12" s="583"/>
      <c r="CY12" s="583"/>
      <c r="CZ12" s="61"/>
      <c r="DA12" s="603">
        <f>DB12+DC12+DD12</f>
        <v>0</v>
      </c>
      <c r="DB12" s="583"/>
      <c r="DC12" s="583"/>
      <c r="DD12" s="583"/>
      <c r="DE12" s="61"/>
      <c r="DF12" s="603">
        <f>DG12+DH12+DI12</f>
        <v>0</v>
      </c>
      <c r="DG12" s="583"/>
      <c r="DH12" s="583"/>
      <c r="DI12" s="583"/>
      <c r="DJ12" s="62"/>
    </row>
    <row r="13" spans="1:114" s="63" customFormat="1" ht="15.95" customHeight="1" x14ac:dyDescent="0.25">
      <c r="A13" s="207" t="s">
        <v>111</v>
      </c>
      <c r="B13" s="145" t="s">
        <v>152</v>
      </c>
      <c r="C13" s="193"/>
      <c r="D13" s="55"/>
      <c r="E13" s="56"/>
      <c r="F13" s="183"/>
      <c r="G13" s="196"/>
      <c r="H13" s="206"/>
      <c r="I13" s="483">
        <f t="shared" ref="I13:I24" si="0">H13*30</f>
        <v>0</v>
      </c>
      <c r="J13" s="504">
        <f>IF(Т_РВО="Перший бакалаврський",IF(Т_ФН="денна",O13*$S$2+T13*$X$2+Y13*$AC$2+AD13*$AH$2+AI13*$AM$2+AN13*$AR$2+AS13*$AW$2+AX13*$BB$2+BC13*$BG$2+BH13*$BL$2+BM13*$BQ$2+BR13*$BV$2+BW13*$CA$2+CB13*$CF$2,O13+T13+Y13+AD13+AI13+AN13+AS13+AX13+BC13+BH13+BM13+BR13+BW13+CB13+CG13+CL13+CQ13+CV13+DA13+DF13),IF(Т_ФН="денна",O13*$S$2+T13*$X$2+Y13*$AC$2+AD13*$AH$2+AI13*$AM$2+AN13*$AR$2,O13+T13+Y13+AD13+AI13+AN13))</f>
        <v>0</v>
      </c>
      <c r="K13" s="504">
        <f>IF(Т_РВО="Перший бакалаврський",IF(Т_ФН="денна",P13*$S$2+U13*$X$2+Z13*$AC$2+AE13*$AH$2+AJ13*$AM$2+AO13*$AR$2+AT13*$AW$2+AY13*$BB$2+BD13*$BG$2+BI13*$BL$2+BN13*$BQ$2+BS13*$BV$2+BX13*$CA$2+CC13*$CF$2,P13+U13+Z13+AE13+AJ13+AO13+AT13+AY13+BD13+BI13+BN13+BS13+BX13+CC13+CH13+CM13+CR13+CW13+DB13+DG13),IF(Т_ФН="денна",P13*$S$2+U13*$X$2+Z13*$AC$2+AE13*$AH$2+AJ13*$AM$2+AO13*$AR$2,P13+U13+Z13+AE13+AJ13+AO13))</f>
        <v>0</v>
      </c>
      <c r="L13" s="504">
        <f>IF(Т_РВО="Перший бакалаврський",IF(Т_ФН="денна",Q13*$S$2+V13*$X$2+AA13*$AC$2+AF13*$AH$2+AK13*$AM$2+AP13*$AR$2+AU13*$AW$2+AZ13*$BB$2+BE13*$BG$2+BJ13*$BL$2+BO13*$BQ$2+BT13*$BV$2+BY13*$CA$2+CD13*$CF$2,Q13+V13+AA13+AF13+AK13+AP13+AU13+AZ13+BE13+BJ13+BO13+BT13+BY13+CD13+CI13+CN13+CS13+CX13+DC13+DH13),IF(Т_ФН="денна",Q13*$S$2+V13*$X$2+AA13*$AC$2+AF13*$AH$2+AK13*$AM$2+AP13*$AR$2,Q13+V13+AA13+AF13+AK13+AP13))</f>
        <v>0</v>
      </c>
      <c r="M13" s="504">
        <f>IF(Т_РВО="Перший бакалаврський",IF(Т_ФН="денна",R13*$S$2+W13*$X$2+AB13*$AC$2+AG13*$AH$2+AL13*$AM$2+AQ13*$AR$2+AV13*$AW$2+BA13*$BB$2+BF13*$BG$2+BK13*$BL$2+BP13*$BQ$2+BU13*$BV$2+BZ13*$CA$2+CE13*$CF$2,R13+W13+AB13+AG13+AL13+AQ13+AV13+BA13+BF13+BK13+BP13+BU13+BZ13+CE13+CJ13+CO13+CT13+CY13+DD13+DI13),IF(Т_ФН="денна",R13*$S$2+W13*$X$2+AB13*$AC$2+AG13*$AH$2+AL13*$AM$2+AQ13*$AR$2,R13+W13+AB13+AG13+AL13+AQ13))</f>
        <v>0</v>
      </c>
      <c r="N13" s="505">
        <f t="shared" ref="N13:N25" si="1">I13-J13</f>
        <v>0</v>
      </c>
      <c r="O13" s="603">
        <f t="shared" ref="O13:O26" si="2">P13+Q13+R13</f>
        <v>0</v>
      </c>
      <c r="P13" s="584"/>
      <c r="Q13" s="584"/>
      <c r="R13" s="584"/>
      <c r="S13" s="74"/>
      <c r="T13" s="603">
        <f t="shared" ref="T13:T26" si="3">U13+V13+W13</f>
        <v>0</v>
      </c>
      <c r="U13" s="584"/>
      <c r="V13" s="584"/>
      <c r="W13" s="584"/>
      <c r="X13" s="74"/>
      <c r="Y13" s="603">
        <f t="shared" ref="Y13:Y26" si="4">Z13+AA13+AB13</f>
        <v>0</v>
      </c>
      <c r="Z13" s="584"/>
      <c r="AA13" s="584"/>
      <c r="AB13" s="584"/>
      <c r="AC13" s="74"/>
      <c r="AD13" s="603">
        <f t="shared" ref="AD13:AD26" si="5">AE13+AF13+AG13</f>
        <v>0</v>
      </c>
      <c r="AE13" s="584"/>
      <c r="AF13" s="584"/>
      <c r="AG13" s="584"/>
      <c r="AH13" s="74"/>
      <c r="AI13" s="603">
        <f t="shared" ref="AI13:AI26" si="6">AJ13+AK13+AL13</f>
        <v>0</v>
      </c>
      <c r="AJ13" s="584"/>
      <c r="AK13" s="584"/>
      <c r="AL13" s="584"/>
      <c r="AM13" s="74"/>
      <c r="AN13" s="603">
        <f t="shared" ref="AN13:AN26" si="7">AO13+AP13+AQ13</f>
        <v>0</v>
      </c>
      <c r="AO13" s="584"/>
      <c r="AP13" s="584"/>
      <c r="AQ13" s="584"/>
      <c r="AR13" s="74"/>
      <c r="AS13" s="603">
        <f t="shared" ref="AS13:AS26" si="8">AT13+AU13+AV13</f>
        <v>0</v>
      </c>
      <c r="AT13" s="584"/>
      <c r="AU13" s="584"/>
      <c r="AV13" s="584"/>
      <c r="AW13" s="74"/>
      <c r="AX13" s="603">
        <f t="shared" ref="AX13:AX26" si="9">AY13+AZ13+BA13</f>
        <v>0</v>
      </c>
      <c r="AY13" s="584"/>
      <c r="AZ13" s="584"/>
      <c r="BA13" s="584"/>
      <c r="BB13" s="74"/>
      <c r="BC13" s="603">
        <f t="shared" ref="BC13:BC26" si="10">BD13+BE13+BF13</f>
        <v>0</v>
      </c>
      <c r="BD13" s="584"/>
      <c r="BE13" s="584"/>
      <c r="BF13" s="584"/>
      <c r="BG13" s="74"/>
      <c r="BH13" s="603">
        <f t="shared" ref="BH13:BH26" si="11">BI13+BJ13+BK13</f>
        <v>0</v>
      </c>
      <c r="BI13" s="584"/>
      <c r="BJ13" s="584"/>
      <c r="BK13" s="584"/>
      <c r="BL13" s="74"/>
      <c r="BM13" s="603">
        <f t="shared" ref="BM13:BM26" si="12">BN13+BO13+BP13</f>
        <v>0</v>
      </c>
      <c r="BN13" s="584"/>
      <c r="BO13" s="584"/>
      <c r="BP13" s="584"/>
      <c r="BQ13" s="74"/>
      <c r="BR13" s="603">
        <f t="shared" ref="BR13:BR26" si="13">BS13+BT13+BU13</f>
        <v>0</v>
      </c>
      <c r="BS13" s="584"/>
      <c r="BT13" s="584"/>
      <c r="BU13" s="584"/>
      <c r="BV13" s="74"/>
      <c r="BW13" s="603">
        <f t="shared" ref="BW13:BW26" si="14">BX13+BY13+BZ13</f>
        <v>0</v>
      </c>
      <c r="BX13" s="584"/>
      <c r="BY13" s="584"/>
      <c r="BZ13" s="584"/>
      <c r="CA13" s="74"/>
      <c r="CB13" s="603">
        <f t="shared" ref="CB13:CB26" si="15">CC13+CD13+CE13</f>
        <v>0</v>
      </c>
      <c r="CC13" s="584"/>
      <c r="CD13" s="584"/>
      <c r="CE13" s="584"/>
      <c r="CF13" s="74"/>
      <c r="CG13" s="603">
        <f t="shared" ref="CG13:CG26" si="16">CH13+CI13+CJ13</f>
        <v>0</v>
      </c>
      <c r="CH13" s="584"/>
      <c r="CI13" s="584"/>
      <c r="CJ13" s="584"/>
      <c r="CK13" s="74"/>
      <c r="CL13" s="603">
        <f t="shared" ref="CL13:CL26" si="17">CM13+CN13+CO13</f>
        <v>0</v>
      </c>
      <c r="CM13" s="584"/>
      <c r="CN13" s="584"/>
      <c r="CO13" s="584"/>
      <c r="CP13" s="75"/>
      <c r="CQ13" s="603">
        <f t="shared" ref="CQ13:CQ26" si="18">CR13+CS13+CT13</f>
        <v>0</v>
      </c>
      <c r="CR13" s="584"/>
      <c r="CS13" s="584"/>
      <c r="CT13" s="584"/>
      <c r="CU13" s="74"/>
      <c r="CV13" s="603">
        <f t="shared" ref="CV13:CV26" si="19">CW13+CX13+CY13</f>
        <v>0</v>
      </c>
      <c r="CW13" s="584"/>
      <c r="CX13" s="584"/>
      <c r="CY13" s="584"/>
      <c r="CZ13" s="74"/>
      <c r="DA13" s="603">
        <f t="shared" ref="DA13:DA26" si="20">DB13+DC13+DD13</f>
        <v>0</v>
      </c>
      <c r="DB13" s="584"/>
      <c r="DC13" s="584"/>
      <c r="DD13" s="584"/>
      <c r="DE13" s="74"/>
      <c r="DF13" s="603">
        <f t="shared" ref="DF13:DF26" si="21">DG13+DH13+DI13</f>
        <v>0</v>
      </c>
      <c r="DG13" s="584"/>
      <c r="DH13" s="584"/>
      <c r="DI13" s="584"/>
      <c r="DJ13" s="75"/>
    </row>
    <row r="14" spans="1:114" s="63" customFormat="1" ht="15.95" customHeight="1" x14ac:dyDescent="0.25">
      <c r="A14" s="207" t="s">
        <v>213</v>
      </c>
      <c r="B14" s="145" t="s">
        <v>223</v>
      </c>
      <c r="C14" s="193"/>
      <c r="D14" s="55"/>
      <c r="E14" s="56"/>
      <c r="F14" s="183"/>
      <c r="G14" s="196"/>
      <c r="H14" s="206"/>
      <c r="I14" s="483">
        <f t="shared" si="0"/>
        <v>0</v>
      </c>
      <c r="J14" s="504">
        <f>IF(Т_РВО="Перший бакалаврський",IF(Т_ФН="денна",O14*$S$2+T14*$X$2+Y14*$AC$2+AD14*$AH$2+AI14*$AM$2+AN14*$AR$2+AS14*$AW$2+AX14*$BB$2+BC14*$BG$2+BH14*$BL$2+BM14*$BQ$2+BR14*$BV$2+BW14*$CA$2+CB14*$CF$2,O14+T14+Y14+AD14+AI14+AN14+AS14+AX14+BC14+BH14+BM14+BR14+BW14+CB14+CG14+CL14+CQ14+CV14+DA14+DF14),IF(Т_ФН="денна",O14*$S$2+T14*$X$2+Y14*$AC$2+AD14*$AH$2+AI14*$AM$2+AN14*$AR$2,O14+T14+Y14+AD14+AI14+AN14))</f>
        <v>0</v>
      </c>
      <c r="K14" s="504">
        <f>IF(Т_РВО="Перший бакалаврський",IF(Т_ФН="денна",P14*$S$2+U14*$X$2+Z14*$AC$2+AE14*$AH$2+AJ14*$AM$2+AO14*$AR$2+AT14*$AW$2+AY14*$BB$2+BD14*$BG$2+BI14*$BL$2+BN14*$BQ$2+BS14*$BV$2+BX14*$CA$2+CC14*$CF$2,P14+U14+Z14+AE14+AJ14+AO14+AT14+AY14+BD14+BI14+BN14+BS14+BX14+CC14+CH14+CM14+CR14+CW14+DB14+DG14),IF(Т_ФН="денна",P14*$S$2+U14*$X$2+Z14*$AC$2+AE14*$AH$2+AJ14*$AM$2+AO14*$AR$2,P14+U14+Z14+AE14+AJ14+AO14))</f>
        <v>0</v>
      </c>
      <c r="L14" s="504">
        <f>IF(Т_РВО="Перший бакалаврський",IF(Т_ФН="денна",Q14*$S$2+V14*$X$2+AA14*$AC$2+AF14*$AH$2+AK14*$AM$2+AP14*$AR$2+AU14*$AW$2+AZ14*$BB$2+BE14*$BG$2+BJ14*$BL$2+BO14*$BQ$2+BT14*$BV$2+BY14*$CA$2+CD14*$CF$2,Q14+V14+AA14+AF14+AK14+AP14+AU14+AZ14+BE14+BJ14+BO14+BT14+BY14+CD14+CI14+CN14+CS14+CX14+DC14+DH14),IF(Т_ФН="денна",Q14*$S$2+V14*$X$2+AA14*$AC$2+AF14*$AH$2+AK14*$AM$2+AP14*$AR$2,Q14+V14+AA14+AF14+AK14+AP14))</f>
        <v>0</v>
      </c>
      <c r="M14" s="504">
        <f>IF(Т_РВО="Перший бакалаврський",IF(Т_ФН="денна",R14*$S$2+W14*$X$2+AB14*$AC$2+AG14*$AH$2+AL14*$AM$2+AQ14*$AR$2+AV14*$AW$2+BA14*$BB$2+BF14*$BG$2+BK14*$BL$2+BP14*$BQ$2+BU14*$BV$2+BZ14*$CA$2+CE14*$CF$2,R14+W14+AB14+AG14+AL14+AQ14+AV14+BA14+BF14+BK14+BP14+BU14+BZ14+CE14+CJ14+CO14+CT14+CY14+DD14+DI14),IF(Т_ФН="денна",R14*$S$2+W14*$X$2+AB14*$AC$2+AG14*$AH$2+AL14*$AM$2+AQ14*$AR$2,R14+W14+AB14+AG14+AL14+AQ14))</f>
        <v>0</v>
      </c>
      <c r="N14" s="505">
        <f t="shared" si="1"/>
        <v>0</v>
      </c>
      <c r="O14" s="603">
        <f t="shared" si="2"/>
        <v>0</v>
      </c>
      <c r="P14" s="585"/>
      <c r="Q14" s="585"/>
      <c r="R14" s="585"/>
      <c r="S14" s="70"/>
      <c r="T14" s="603">
        <f t="shared" si="3"/>
        <v>0</v>
      </c>
      <c r="U14" s="585"/>
      <c r="V14" s="585"/>
      <c r="W14" s="585"/>
      <c r="X14" s="70"/>
      <c r="Y14" s="603">
        <f t="shared" si="4"/>
        <v>0</v>
      </c>
      <c r="Z14" s="585"/>
      <c r="AA14" s="585"/>
      <c r="AB14" s="585"/>
      <c r="AC14" s="70"/>
      <c r="AD14" s="603">
        <f t="shared" si="5"/>
        <v>0</v>
      </c>
      <c r="AE14" s="585"/>
      <c r="AF14" s="585"/>
      <c r="AG14" s="585"/>
      <c r="AH14" s="70"/>
      <c r="AI14" s="603">
        <f t="shared" si="6"/>
        <v>0</v>
      </c>
      <c r="AJ14" s="585"/>
      <c r="AK14" s="585"/>
      <c r="AL14" s="585"/>
      <c r="AM14" s="70"/>
      <c r="AN14" s="603">
        <f t="shared" si="7"/>
        <v>0</v>
      </c>
      <c r="AO14" s="585"/>
      <c r="AP14" s="585"/>
      <c r="AQ14" s="585"/>
      <c r="AR14" s="70"/>
      <c r="AS14" s="603">
        <f t="shared" si="8"/>
        <v>0</v>
      </c>
      <c r="AT14" s="585"/>
      <c r="AU14" s="585"/>
      <c r="AV14" s="585"/>
      <c r="AW14" s="70"/>
      <c r="AX14" s="603">
        <f t="shared" si="9"/>
        <v>0</v>
      </c>
      <c r="AY14" s="585"/>
      <c r="AZ14" s="585"/>
      <c r="BA14" s="585"/>
      <c r="BB14" s="70"/>
      <c r="BC14" s="603">
        <f t="shared" si="10"/>
        <v>0</v>
      </c>
      <c r="BD14" s="585"/>
      <c r="BE14" s="585"/>
      <c r="BF14" s="585"/>
      <c r="BG14" s="70"/>
      <c r="BH14" s="603">
        <f t="shared" si="11"/>
        <v>0</v>
      </c>
      <c r="BI14" s="585"/>
      <c r="BJ14" s="585"/>
      <c r="BK14" s="585"/>
      <c r="BL14" s="70"/>
      <c r="BM14" s="603">
        <f t="shared" si="12"/>
        <v>0</v>
      </c>
      <c r="BN14" s="585"/>
      <c r="BO14" s="585"/>
      <c r="BP14" s="585"/>
      <c r="BQ14" s="70"/>
      <c r="BR14" s="603">
        <f t="shared" si="13"/>
        <v>0</v>
      </c>
      <c r="BS14" s="585"/>
      <c r="BT14" s="585"/>
      <c r="BU14" s="585"/>
      <c r="BV14" s="70"/>
      <c r="BW14" s="603">
        <f t="shared" si="14"/>
        <v>0</v>
      </c>
      <c r="BX14" s="585"/>
      <c r="BY14" s="585"/>
      <c r="BZ14" s="585"/>
      <c r="CA14" s="70"/>
      <c r="CB14" s="603">
        <f t="shared" si="15"/>
        <v>0</v>
      </c>
      <c r="CC14" s="585"/>
      <c r="CD14" s="585"/>
      <c r="CE14" s="585"/>
      <c r="CF14" s="70"/>
      <c r="CG14" s="603">
        <f t="shared" si="16"/>
        <v>0</v>
      </c>
      <c r="CH14" s="585"/>
      <c r="CI14" s="585"/>
      <c r="CJ14" s="585"/>
      <c r="CK14" s="70"/>
      <c r="CL14" s="603">
        <f t="shared" si="17"/>
        <v>0</v>
      </c>
      <c r="CM14" s="585"/>
      <c r="CN14" s="585"/>
      <c r="CO14" s="585"/>
      <c r="CP14" s="71"/>
      <c r="CQ14" s="603">
        <f t="shared" si="18"/>
        <v>0</v>
      </c>
      <c r="CR14" s="585"/>
      <c r="CS14" s="585"/>
      <c r="CT14" s="585"/>
      <c r="CU14" s="70"/>
      <c r="CV14" s="603">
        <f t="shared" si="19"/>
        <v>0</v>
      </c>
      <c r="CW14" s="585"/>
      <c r="CX14" s="585"/>
      <c r="CY14" s="585"/>
      <c r="CZ14" s="70"/>
      <c r="DA14" s="603">
        <f t="shared" si="20"/>
        <v>0</v>
      </c>
      <c r="DB14" s="585"/>
      <c r="DC14" s="585"/>
      <c r="DD14" s="585"/>
      <c r="DE14" s="70"/>
      <c r="DF14" s="603">
        <f t="shared" si="21"/>
        <v>0</v>
      </c>
      <c r="DG14" s="585"/>
      <c r="DH14" s="585"/>
      <c r="DI14" s="585"/>
      <c r="DJ14" s="71"/>
    </row>
    <row r="15" spans="1:114" s="63" customFormat="1" ht="15.95" customHeight="1" x14ac:dyDescent="0.25">
      <c r="A15" s="207" t="s">
        <v>214</v>
      </c>
      <c r="B15" s="145" t="s">
        <v>224</v>
      </c>
      <c r="C15" s="193"/>
      <c r="D15" s="55"/>
      <c r="E15" s="56"/>
      <c r="F15" s="183"/>
      <c r="G15" s="196"/>
      <c r="H15" s="206"/>
      <c r="I15" s="483">
        <f t="shared" si="0"/>
        <v>0</v>
      </c>
      <c r="J15" s="504">
        <f>IF(Т_РВО="Перший бакалаврський",IF(Т_ФН="денна",O15*$S$2+T15*$X$2+Y15*$AC$2+AD15*$AH$2+AI15*$AM$2+AN15*$AR$2+AS15*$AW$2+AX15*$BB$2+BC15*$BG$2+BH15*$BL$2+BM15*$BQ$2+BR15*$BV$2+BW15*$CA$2+CB15*$CF$2,O15+T15+Y15+AD15+AI15+AN15+AS15+AX15+BC15+BH15+BM15+BR15+BW15+CB15+CG15+CL15+CQ15+CV15+DA15+DF15),IF(Т_ФН="денна",O15*$S$2+T15*$X$2+Y15*$AC$2+AD15*$AH$2+AI15*$AM$2+AN15*$AR$2,O15+T15+Y15+AD15+AI15+AN15))</f>
        <v>0</v>
      </c>
      <c r="K15" s="504">
        <f>IF(Т_РВО="Перший бакалаврський",IF(Т_ФН="денна",P15*$S$2+U15*$X$2+Z15*$AC$2+AE15*$AH$2+AJ15*$AM$2+AO15*$AR$2+AT15*$AW$2+AY15*$BB$2+BD15*$BG$2+BI15*$BL$2+BN15*$BQ$2+BS15*$BV$2+BX15*$CA$2+CC15*$CF$2,P15+U15+Z15+AE15+AJ15+AO15+AT15+AY15+BD15+BI15+BN15+BS15+BX15+CC15+CH15+CM15+CR15+CW15+DB15+DG15),IF(Т_ФН="денна",P15*$S$2+U15*$X$2+Z15*$AC$2+AE15*$AH$2+AJ15*$AM$2+AO15*$AR$2,P15+U15+Z15+AE15+AJ15+AO15))</f>
        <v>0</v>
      </c>
      <c r="L15" s="504">
        <f>IF(Т_РВО="Перший бакалаврський",IF(Т_ФН="денна",Q15*$S$2+V15*$X$2+AA15*$AC$2+AF15*$AH$2+AK15*$AM$2+AP15*$AR$2+AU15*$AW$2+AZ15*$BB$2+BE15*$BG$2+BJ15*$BL$2+BO15*$BQ$2+BT15*$BV$2+BY15*$CA$2+CD15*$CF$2,Q15+V15+AA15+AF15+AK15+AP15+AU15+AZ15+BE15+BJ15+BO15+BT15+BY15+CD15+CI15+CN15+CS15+CX15+DC15+DH15),IF(Т_ФН="денна",Q15*$S$2+V15*$X$2+AA15*$AC$2+AF15*$AH$2+AK15*$AM$2+AP15*$AR$2,Q15+V15+AA15+AF15+AK15+AP15))</f>
        <v>0</v>
      </c>
      <c r="M15" s="504">
        <f>IF(Т_РВО="Перший бакалаврський",IF(Т_ФН="денна",R15*$S$2+W15*$X$2+AB15*$AC$2+AG15*$AH$2+AL15*$AM$2+AQ15*$AR$2+AV15*$AW$2+BA15*$BB$2+BF15*$BG$2+BK15*$BL$2+BP15*$BQ$2+BU15*$BV$2+BZ15*$CA$2+CE15*$CF$2,R15+W15+AB15+AG15+AL15+AQ15+AV15+BA15+BF15+BK15+BP15+BU15+BZ15+CE15+CJ15+CO15+CT15+CY15+DD15+DI15),IF(Т_ФН="денна",R15*$S$2+W15*$X$2+AB15*$AC$2+AG15*$AH$2+AL15*$AM$2+AQ15*$AR$2,R15+W15+AB15+AG15+AL15+AQ15))</f>
        <v>0</v>
      </c>
      <c r="N15" s="505">
        <f t="shared" si="1"/>
        <v>0</v>
      </c>
      <c r="O15" s="603">
        <f t="shared" si="2"/>
        <v>0</v>
      </c>
      <c r="P15" s="585"/>
      <c r="Q15" s="585"/>
      <c r="R15" s="585"/>
      <c r="S15" s="70"/>
      <c r="T15" s="603">
        <f t="shared" si="3"/>
        <v>0</v>
      </c>
      <c r="U15" s="585"/>
      <c r="V15" s="585"/>
      <c r="W15" s="585"/>
      <c r="X15" s="70"/>
      <c r="Y15" s="603">
        <f t="shared" si="4"/>
        <v>0</v>
      </c>
      <c r="Z15" s="585"/>
      <c r="AA15" s="585"/>
      <c r="AB15" s="585"/>
      <c r="AC15" s="70"/>
      <c r="AD15" s="603">
        <f t="shared" si="5"/>
        <v>0</v>
      </c>
      <c r="AE15" s="585"/>
      <c r="AF15" s="585"/>
      <c r="AG15" s="585"/>
      <c r="AH15" s="70"/>
      <c r="AI15" s="603">
        <f t="shared" si="6"/>
        <v>0</v>
      </c>
      <c r="AJ15" s="585"/>
      <c r="AK15" s="585"/>
      <c r="AL15" s="585"/>
      <c r="AM15" s="70"/>
      <c r="AN15" s="603">
        <f t="shared" si="7"/>
        <v>0</v>
      </c>
      <c r="AO15" s="585"/>
      <c r="AP15" s="585"/>
      <c r="AQ15" s="585"/>
      <c r="AR15" s="70"/>
      <c r="AS15" s="603">
        <f t="shared" si="8"/>
        <v>0</v>
      </c>
      <c r="AT15" s="585"/>
      <c r="AU15" s="585"/>
      <c r="AV15" s="585"/>
      <c r="AW15" s="70"/>
      <c r="AX15" s="603">
        <f t="shared" si="9"/>
        <v>0</v>
      </c>
      <c r="AY15" s="585"/>
      <c r="AZ15" s="585"/>
      <c r="BA15" s="585"/>
      <c r="BB15" s="70"/>
      <c r="BC15" s="603">
        <f t="shared" si="10"/>
        <v>0</v>
      </c>
      <c r="BD15" s="585"/>
      <c r="BE15" s="585"/>
      <c r="BF15" s="585"/>
      <c r="BG15" s="70"/>
      <c r="BH15" s="603">
        <f t="shared" si="11"/>
        <v>0</v>
      </c>
      <c r="BI15" s="585"/>
      <c r="BJ15" s="585"/>
      <c r="BK15" s="585"/>
      <c r="BL15" s="70"/>
      <c r="BM15" s="603">
        <f t="shared" si="12"/>
        <v>0</v>
      </c>
      <c r="BN15" s="585"/>
      <c r="BO15" s="585"/>
      <c r="BP15" s="585"/>
      <c r="BQ15" s="70"/>
      <c r="BR15" s="603">
        <f t="shared" si="13"/>
        <v>0</v>
      </c>
      <c r="BS15" s="585"/>
      <c r="BT15" s="585"/>
      <c r="BU15" s="585"/>
      <c r="BV15" s="70"/>
      <c r="BW15" s="603">
        <f t="shared" si="14"/>
        <v>0</v>
      </c>
      <c r="BX15" s="585"/>
      <c r="BY15" s="585"/>
      <c r="BZ15" s="585"/>
      <c r="CA15" s="70"/>
      <c r="CB15" s="603">
        <f t="shared" si="15"/>
        <v>0</v>
      </c>
      <c r="CC15" s="585"/>
      <c r="CD15" s="585"/>
      <c r="CE15" s="585"/>
      <c r="CF15" s="70"/>
      <c r="CG15" s="603">
        <f t="shared" si="16"/>
        <v>0</v>
      </c>
      <c r="CH15" s="585"/>
      <c r="CI15" s="585"/>
      <c r="CJ15" s="585"/>
      <c r="CK15" s="70"/>
      <c r="CL15" s="603">
        <f t="shared" si="17"/>
        <v>0</v>
      </c>
      <c r="CM15" s="585"/>
      <c r="CN15" s="585"/>
      <c r="CO15" s="585"/>
      <c r="CP15" s="71"/>
      <c r="CQ15" s="603">
        <f t="shared" si="18"/>
        <v>0</v>
      </c>
      <c r="CR15" s="585"/>
      <c r="CS15" s="585"/>
      <c r="CT15" s="585"/>
      <c r="CU15" s="70"/>
      <c r="CV15" s="603">
        <f t="shared" si="19"/>
        <v>0</v>
      </c>
      <c r="CW15" s="585"/>
      <c r="CX15" s="585"/>
      <c r="CY15" s="585"/>
      <c r="CZ15" s="70"/>
      <c r="DA15" s="603">
        <f t="shared" si="20"/>
        <v>0</v>
      </c>
      <c r="DB15" s="585"/>
      <c r="DC15" s="585"/>
      <c r="DD15" s="585"/>
      <c r="DE15" s="70"/>
      <c r="DF15" s="603">
        <f t="shared" si="21"/>
        <v>0</v>
      </c>
      <c r="DG15" s="585"/>
      <c r="DH15" s="585"/>
      <c r="DI15" s="585"/>
      <c r="DJ15" s="71"/>
    </row>
    <row r="16" spans="1:114" s="63" customFormat="1" ht="15.95" customHeight="1" x14ac:dyDescent="0.25">
      <c r="A16" s="207" t="s">
        <v>215</v>
      </c>
      <c r="B16" s="145" t="s">
        <v>225</v>
      </c>
      <c r="C16" s="193"/>
      <c r="D16" s="55"/>
      <c r="E16" s="56"/>
      <c r="F16" s="183"/>
      <c r="G16" s="196"/>
      <c r="H16" s="206"/>
      <c r="I16" s="483">
        <f t="shared" si="0"/>
        <v>0</v>
      </c>
      <c r="J16" s="504">
        <f>IF(Т_РВО="Перший бакалаврський",IF(Т_ФН="денна",O16*$S$2+T16*$X$2+Y16*$AC$2+AD16*$AH$2+AI16*$AM$2+AN16*$AR$2+AS16*$AW$2+AX16*$BB$2+BC16*$BG$2+BH16*$BL$2+BM16*$BQ$2+BR16*$BV$2+BW16*$CA$2+CB16*$CF$2,O16+T16+Y16+AD16+AI16+AN16+AS16+AX16+BC16+BH16+BM16+BR16+BW16+CB16+CG16+CL16+CQ16+CV16+DA16+DF16),IF(Т_ФН="денна",O16*$S$2+T16*$X$2+Y16*$AC$2+AD16*$AH$2+AI16*$AM$2+AN16*$AR$2,O16+T16+Y16+AD16+AI16+AN16))</f>
        <v>0</v>
      </c>
      <c r="K16" s="504">
        <f>IF(Т_РВО="Перший бакалаврський",IF(Т_ФН="денна",P16*$S$2+U16*$X$2+Z16*$AC$2+AE16*$AH$2+AJ16*$AM$2+AO16*$AR$2+AT16*$AW$2+AY16*$BB$2+BD16*$BG$2+BI16*$BL$2+BN16*$BQ$2+BS16*$BV$2+BX16*$CA$2+CC16*$CF$2,P16+U16+Z16+AE16+AJ16+AO16+AT16+AY16+BD16+BI16+BN16+BS16+BX16+CC16+CH16+CM16+CR16+CW16+DB16+DG16),IF(Т_ФН="денна",P16*$S$2+U16*$X$2+Z16*$AC$2+AE16*$AH$2+AJ16*$AM$2+AO16*$AR$2,P16+U16+Z16+AE16+AJ16+AO16))</f>
        <v>0</v>
      </c>
      <c r="L16" s="504">
        <f>IF(Т_РВО="Перший бакалаврський",IF(Т_ФН="денна",Q16*$S$2+V16*$X$2+AA16*$AC$2+AF16*$AH$2+AK16*$AM$2+AP16*$AR$2+AU16*$AW$2+AZ16*$BB$2+BE16*$BG$2+BJ16*$BL$2+BO16*$BQ$2+BT16*$BV$2+BY16*$CA$2+CD16*$CF$2,Q16+V16+AA16+AF16+AK16+AP16+AU16+AZ16+BE16+BJ16+BO16+BT16+BY16+CD16+CI16+CN16+CS16+CX16+DC16+DH16),IF(Т_ФН="денна",Q16*$S$2+V16*$X$2+AA16*$AC$2+AF16*$AH$2+AK16*$AM$2+AP16*$AR$2,Q16+V16+AA16+AF16+AK16+AP16))</f>
        <v>0</v>
      </c>
      <c r="M16" s="504">
        <f>IF(Т_РВО="Перший бакалаврський",IF(Т_ФН="денна",R16*$S$2+W16*$X$2+AB16*$AC$2+AG16*$AH$2+AL16*$AM$2+AQ16*$AR$2+AV16*$AW$2+BA16*$BB$2+BF16*$BG$2+BK16*$BL$2+BP16*$BQ$2+BU16*$BV$2+BZ16*$CA$2+CE16*$CF$2,R16+W16+AB16+AG16+AL16+AQ16+AV16+BA16+BF16+BK16+BP16+BU16+BZ16+CE16+CJ16+CO16+CT16+CY16+DD16+DI16),IF(Т_ФН="денна",R16*$S$2+W16*$X$2+AB16*$AC$2+AG16*$AH$2+AL16*$AM$2+AQ16*$AR$2,R16+W16+AB16+AG16+AL16+AQ16))</f>
        <v>0</v>
      </c>
      <c r="N16" s="505">
        <f t="shared" si="1"/>
        <v>0</v>
      </c>
      <c r="O16" s="603">
        <f t="shared" si="2"/>
        <v>0</v>
      </c>
      <c r="P16" s="585"/>
      <c r="Q16" s="585"/>
      <c r="R16" s="585"/>
      <c r="S16" s="70"/>
      <c r="T16" s="603">
        <f t="shared" si="3"/>
        <v>0</v>
      </c>
      <c r="U16" s="585"/>
      <c r="V16" s="585"/>
      <c r="W16" s="585"/>
      <c r="X16" s="70"/>
      <c r="Y16" s="603">
        <f t="shared" si="4"/>
        <v>0</v>
      </c>
      <c r="Z16" s="585"/>
      <c r="AA16" s="585"/>
      <c r="AB16" s="585"/>
      <c r="AC16" s="70"/>
      <c r="AD16" s="603">
        <f t="shared" si="5"/>
        <v>0</v>
      </c>
      <c r="AE16" s="585"/>
      <c r="AF16" s="585"/>
      <c r="AG16" s="585"/>
      <c r="AH16" s="70"/>
      <c r="AI16" s="603">
        <f t="shared" si="6"/>
        <v>0</v>
      </c>
      <c r="AJ16" s="585"/>
      <c r="AK16" s="585"/>
      <c r="AL16" s="585"/>
      <c r="AM16" s="70"/>
      <c r="AN16" s="603">
        <f t="shared" si="7"/>
        <v>0</v>
      </c>
      <c r="AO16" s="585"/>
      <c r="AP16" s="585"/>
      <c r="AQ16" s="585"/>
      <c r="AR16" s="70"/>
      <c r="AS16" s="603">
        <f t="shared" si="8"/>
        <v>0</v>
      </c>
      <c r="AT16" s="585"/>
      <c r="AU16" s="585"/>
      <c r="AV16" s="585"/>
      <c r="AW16" s="70"/>
      <c r="AX16" s="603">
        <f t="shared" si="9"/>
        <v>0</v>
      </c>
      <c r="AY16" s="585"/>
      <c r="AZ16" s="585"/>
      <c r="BA16" s="585"/>
      <c r="BB16" s="70"/>
      <c r="BC16" s="603">
        <f t="shared" si="10"/>
        <v>0</v>
      </c>
      <c r="BD16" s="585"/>
      <c r="BE16" s="585"/>
      <c r="BF16" s="585"/>
      <c r="BG16" s="70"/>
      <c r="BH16" s="603">
        <f t="shared" si="11"/>
        <v>0</v>
      </c>
      <c r="BI16" s="585"/>
      <c r="BJ16" s="585"/>
      <c r="BK16" s="585"/>
      <c r="BL16" s="70"/>
      <c r="BM16" s="603">
        <f t="shared" si="12"/>
        <v>0</v>
      </c>
      <c r="BN16" s="585"/>
      <c r="BO16" s="585"/>
      <c r="BP16" s="585"/>
      <c r="BQ16" s="70"/>
      <c r="BR16" s="603">
        <f t="shared" si="13"/>
        <v>0</v>
      </c>
      <c r="BS16" s="585"/>
      <c r="BT16" s="585"/>
      <c r="BU16" s="585"/>
      <c r="BV16" s="70"/>
      <c r="BW16" s="603">
        <f t="shared" si="14"/>
        <v>0</v>
      </c>
      <c r="BX16" s="585"/>
      <c r="BY16" s="585"/>
      <c r="BZ16" s="585"/>
      <c r="CA16" s="70"/>
      <c r="CB16" s="603">
        <f t="shared" si="15"/>
        <v>0</v>
      </c>
      <c r="CC16" s="585"/>
      <c r="CD16" s="585"/>
      <c r="CE16" s="585"/>
      <c r="CF16" s="70"/>
      <c r="CG16" s="603">
        <f t="shared" si="16"/>
        <v>0</v>
      </c>
      <c r="CH16" s="585"/>
      <c r="CI16" s="585"/>
      <c r="CJ16" s="585"/>
      <c r="CK16" s="70"/>
      <c r="CL16" s="603">
        <f t="shared" si="17"/>
        <v>0</v>
      </c>
      <c r="CM16" s="585"/>
      <c r="CN16" s="585"/>
      <c r="CO16" s="585"/>
      <c r="CP16" s="71"/>
      <c r="CQ16" s="603">
        <f t="shared" si="18"/>
        <v>0</v>
      </c>
      <c r="CR16" s="585"/>
      <c r="CS16" s="585"/>
      <c r="CT16" s="585"/>
      <c r="CU16" s="70"/>
      <c r="CV16" s="603">
        <f t="shared" si="19"/>
        <v>0</v>
      </c>
      <c r="CW16" s="585"/>
      <c r="CX16" s="585"/>
      <c r="CY16" s="585"/>
      <c r="CZ16" s="70"/>
      <c r="DA16" s="603">
        <f t="shared" si="20"/>
        <v>0</v>
      </c>
      <c r="DB16" s="585"/>
      <c r="DC16" s="585"/>
      <c r="DD16" s="585"/>
      <c r="DE16" s="70"/>
      <c r="DF16" s="603">
        <f t="shared" si="21"/>
        <v>0</v>
      </c>
      <c r="DG16" s="585"/>
      <c r="DH16" s="585"/>
      <c r="DI16" s="585"/>
      <c r="DJ16" s="71"/>
    </row>
    <row r="17" spans="1:114" s="63" customFormat="1" ht="15.95" customHeight="1" x14ac:dyDescent="0.25">
      <c r="A17" s="207" t="s">
        <v>216</v>
      </c>
      <c r="B17" s="145" t="s">
        <v>226</v>
      </c>
      <c r="C17" s="193"/>
      <c r="D17" s="55"/>
      <c r="E17" s="56"/>
      <c r="F17" s="183"/>
      <c r="G17" s="196"/>
      <c r="H17" s="206"/>
      <c r="I17" s="483">
        <f t="shared" si="0"/>
        <v>0</v>
      </c>
      <c r="J17" s="504">
        <f>IF(Т_РВО="Перший бакалаврський",IF(Т_ФН="денна",O17*$S$2+T17*$X$2+Y17*$AC$2+AD17*$AH$2+AI17*$AM$2+AN17*$AR$2+AS17*$AW$2+AX17*$BB$2+BC17*$BG$2+BH17*$BL$2+BM17*$BQ$2+BR17*$BV$2+BW17*$CA$2+CB17*$CF$2,O17+T17+Y17+AD17+AI17+AN17+AS17+AX17+BC17+BH17+BM17+BR17+BW17+CB17+CG17+CL17+CQ17+CV17+DA17+DF17),IF(Т_ФН="денна",O17*$S$2+T17*$X$2+Y17*$AC$2+AD17*$AH$2+AI17*$AM$2+AN17*$AR$2,O17+T17+Y17+AD17+AI17+AN17))</f>
        <v>0</v>
      </c>
      <c r="K17" s="504">
        <f>IF(Т_РВО="Перший бакалаврський",IF(Т_ФН="денна",P17*$S$2+U17*$X$2+Z17*$AC$2+AE17*$AH$2+AJ17*$AM$2+AO17*$AR$2+AT17*$AW$2+AY17*$BB$2+BD17*$BG$2+BI17*$BL$2+BN17*$BQ$2+BS17*$BV$2+BX17*$CA$2+CC17*$CF$2,P17+U17+Z17+AE17+AJ17+AO17+AT17+AY17+BD17+BI17+BN17+BS17+BX17+CC17+CH17+CM17+CR17+CW17+DB17+DG17),IF(Т_ФН="денна",P17*$S$2+U17*$X$2+Z17*$AC$2+AE17*$AH$2+AJ17*$AM$2+AO17*$AR$2,P17+U17+Z17+AE17+AJ17+AO17))</f>
        <v>0</v>
      </c>
      <c r="L17" s="504">
        <f>IF(Т_РВО="Перший бакалаврський",IF(Т_ФН="денна",Q17*$S$2+V17*$X$2+AA17*$AC$2+AF17*$AH$2+AK17*$AM$2+AP17*$AR$2+AU17*$AW$2+AZ17*$BB$2+BE17*$BG$2+BJ17*$BL$2+BO17*$BQ$2+BT17*$BV$2+BY17*$CA$2+CD17*$CF$2,Q17+V17+AA17+AF17+AK17+AP17+AU17+AZ17+BE17+BJ17+BO17+BT17+BY17+CD17+CI17+CN17+CS17+CX17+DC17+DH17),IF(Т_ФН="денна",Q17*$S$2+V17*$X$2+AA17*$AC$2+AF17*$AH$2+AK17*$AM$2+AP17*$AR$2,Q17+V17+AA17+AF17+AK17+AP17))</f>
        <v>0</v>
      </c>
      <c r="M17" s="504">
        <f>IF(Т_РВО="Перший бакалаврський",IF(Т_ФН="денна",R17*$S$2+W17*$X$2+AB17*$AC$2+AG17*$AH$2+AL17*$AM$2+AQ17*$AR$2+AV17*$AW$2+BA17*$BB$2+BF17*$BG$2+BK17*$BL$2+BP17*$BQ$2+BU17*$BV$2+BZ17*$CA$2+CE17*$CF$2,R17+W17+AB17+AG17+AL17+AQ17+AV17+BA17+BF17+BK17+BP17+BU17+BZ17+CE17+CJ17+CO17+CT17+CY17+DD17+DI17),IF(Т_ФН="денна",R17*$S$2+W17*$X$2+AB17*$AC$2+AG17*$AH$2+AL17*$AM$2+AQ17*$AR$2,R17+W17+AB17+AG17+AL17+AQ17))</f>
        <v>0</v>
      </c>
      <c r="N17" s="505">
        <f t="shared" si="1"/>
        <v>0</v>
      </c>
      <c r="O17" s="603">
        <f t="shared" si="2"/>
        <v>0</v>
      </c>
      <c r="P17" s="585"/>
      <c r="Q17" s="585"/>
      <c r="R17" s="585"/>
      <c r="S17" s="70"/>
      <c r="T17" s="603">
        <f t="shared" si="3"/>
        <v>0</v>
      </c>
      <c r="U17" s="585"/>
      <c r="V17" s="585"/>
      <c r="W17" s="585"/>
      <c r="X17" s="70"/>
      <c r="Y17" s="603">
        <f t="shared" si="4"/>
        <v>0</v>
      </c>
      <c r="Z17" s="585"/>
      <c r="AA17" s="585"/>
      <c r="AB17" s="585"/>
      <c r="AC17" s="70"/>
      <c r="AD17" s="603">
        <f t="shared" si="5"/>
        <v>0</v>
      </c>
      <c r="AE17" s="585"/>
      <c r="AF17" s="585"/>
      <c r="AG17" s="585"/>
      <c r="AH17" s="70"/>
      <c r="AI17" s="603">
        <f t="shared" si="6"/>
        <v>0</v>
      </c>
      <c r="AJ17" s="585"/>
      <c r="AK17" s="585"/>
      <c r="AL17" s="585"/>
      <c r="AM17" s="70"/>
      <c r="AN17" s="603">
        <f t="shared" si="7"/>
        <v>0</v>
      </c>
      <c r="AO17" s="585"/>
      <c r="AP17" s="585"/>
      <c r="AQ17" s="585"/>
      <c r="AR17" s="70"/>
      <c r="AS17" s="603">
        <f t="shared" si="8"/>
        <v>0</v>
      </c>
      <c r="AT17" s="585"/>
      <c r="AU17" s="585"/>
      <c r="AV17" s="585"/>
      <c r="AW17" s="70"/>
      <c r="AX17" s="603">
        <f t="shared" si="9"/>
        <v>0</v>
      </c>
      <c r="AY17" s="585"/>
      <c r="AZ17" s="585"/>
      <c r="BA17" s="585"/>
      <c r="BB17" s="70"/>
      <c r="BC17" s="603">
        <f t="shared" si="10"/>
        <v>0</v>
      </c>
      <c r="BD17" s="585"/>
      <c r="BE17" s="585"/>
      <c r="BF17" s="585"/>
      <c r="BG17" s="70"/>
      <c r="BH17" s="603">
        <f t="shared" si="11"/>
        <v>0</v>
      </c>
      <c r="BI17" s="585"/>
      <c r="BJ17" s="585"/>
      <c r="BK17" s="585"/>
      <c r="BL17" s="70"/>
      <c r="BM17" s="603">
        <f t="shared" si="12"/>
        <v>0</v>
      </c>
      <c r="BN17" s="585"/>
      <c r="BO17" s="585"/>
      <c r="BP17" s="585"/>
      <c r="BQ17" s="70"/>
      <c r="BR17" s="603">
        <f t="shared" si="13"/>
        <v>0</v>
      </c>
      <c r="BS17" s="585"/>
      <c r="BT17" s="585"/>
      <c r="BU17" s="585"/>
      <c r="BV17" s="70"/>
      <c r="BW17" s="603">
        <f t="shared" si="14"/>
        <v>0</v>
      </c>
      <c r="BX17" s="585"/>
      <c r="BY17" s="585"/>
      <c r="BZ17" s="585"/>
      <c r="CA17" s="70"/>
      <c r="CB17" s="603">
        <f t="shared" si="15"/>
        <v>0</v>
      </c>
      <c r="CC17" s="585"/>
      <c r="CD17" s="585"/>
      <c r="CE17" s="585"/>
      <c r="CF17" s="70"/>
      <c r="CG17" s="603">
        <f t="shared" si="16"/>
        <v>0</v>
      </c>
      <c r="CH17" s="585"/>
      <c r="CI17" s="585"/>
      <c r="CJ17" s="585"/>
      <c r="CK17" s="70"/>
      <c r="CL17" s="603">
        <f t="shared" si="17"/>
        <v>0</v>
      </c>
      <c r="CM17" s="585"/>
      <c r="CN17" s="585"/>
      <c r="CO17" s="585"/>
      <c r="CP17" s="71"/>
      <c r="CQ17" s="603">
        <f t="shared" si="18"/>
        <v>0</v>
      </c>
      <c r="CR17" s="585"/>
      <c r="CS17" s="585"/>
      <c r="CT17" s="585"/>
      <c r="CU17" s="70"/>
      <c r="CV17" s="603">
        <f t="shared" si="19"/>
        <v>0</v>
      </c>
      <c r="CW17" s="585"/>
      <c r="CX17" s="585"/>
      <c r="CY17" s="585"/>
      <c r="CZ17" s="70"/>
      <c r="DA17" s="603">
        <f t="shared" si="20"/>
        <v>0</v>
      </c>
      <c r="DB17" s="585"/>
      <c r="DC17" s="585"/>
      <c r="DD17" s="585"/>
      <c r="DE17" s="70"/>
      <c r="DF17" s="603">
        <f t="shared" si="21"/>
        <v>0</v>
      </c>
      <c r="DG17" s="585"/>
      <c r="DH17" s="585"/>
      <c r="DI17" s="585"/>
      <c r="DJ17" s="71"/>
    </row>
    <row r="18" spans="1:114" s="63" customFormat="1" ht="15.95" customHeight="1" x14ac:dyDescent="0.25">
      <c r="A18" s="207" t="s">
        <v>217</v>
      </c>
      <c r="B18" s="145" t="s">
        <v>227</v>
      </c>
      <c r="C18" s="193"/>
      <c r="D18" s="55"/>
      <c r="E18" s="56"/>
      <c r="F18" s="183"/>
      <c r="G18" s="196"/>
      <c r="H18" s="206"/>
      <c r="I18" s="483">
        <f t="shared" si="0"/>
        <v>0</v>
      </c>
      <c r="J18" s="504">
        <f>IF(Т_РВО="Перший бакалаврський",IF(Т_ФН="денна",O18*$S$2+T18*$X$2+Y18*$AC$2+AD18*$AH$2+AI18*$AM$2+AN18*$AR$2+AS18*$AW$2+AX18*$BB$2+BC18*$BG$2+BH18*$BL$2+BM18*$BQ$2+BR18*$BV$2+BW18*$CA$2+CB18*$CF$2,O18+T18+Y18+AD18+AI18+AN18+AS18+AX18+BC18+BH18+BM18+BR18+BW18+CB18+CG18+CL18+CQ18+CV18+DA18+DF18),IF(Т_ФН="денна",O18*$S$2+T18*$X$2+Y18*$AC$2+AD18*$AH$2+AI18*$AM$2+AN18*$AR$2,O18+T18+Y18+AD18+AI18+AN18))</f>
        <v>0</v>
      </c>
      <c r="K18" s="504">
        <f>IF(Т_РВО="Перший бакалаврський",IF(Т_ФН="денна",P18*$S$2+U18*$X$2+Z18*$AC$2+AE18*$AH$2+AJ18*$AM$2+AO18*$AR$2+AT18*$AW$2+AY18*$BB$2+BD18*$BG$2+BI18*$BL$2+BN18*$BQ$2+BS18*$BV$2+BX18*$CA$2+CC18*$CF$2,P18+U18+Z18+AE18+AJ18+AO18+AT18+AY18+BD18+BI18+BN18+BS18+BX18+CC18+CH18+CM18+CR18+CW18+DB18+DG18),IF(Т_ФН="денна",P18*$S$2+U18*$X$2+Z18*$AC$2+AE18*$AH$2+AJ18*$AM$2+AO18*$AR$2,P18+U18+Z18+AE18+AJ18+AO18))</f>
        <v>0</v>
      </c>
      <c r="L18" s="504">
        <f>IF(Т_РВО="Перший бакалаврський",IF(Т_ФН="денна",Q18*$S$2+V18*$X$2+AA18*$AC$2+AF18*$AH$2+AK18*$AM$2+AP18*$AR$2+AU18*$AW$2+AZ18*$BB$2+BE18*$BG$2+BJ18*$BL$2+BO18*$BQ$2+BT18*$BV$2+BY18*$CA$2+CD18*$CF$2,Q18+V18+AA18+AF18+AK18+AP18+AU18+AZ18+BE18+BJ18+BO18+BT18+BY18+CD18+CI18+CN18+CS18+CX18+DC18+DH18),IF(Т_ФН="денна",Q18*$S$2+V18*$X$2+AA18*$AC$2+AF18*$AH$2+AK18*$AM$2+AP18*$AR$2,Q18+V18+AA18+AF18+AK18+AP18))</f>
        <v>0</v>
      </c>
      <c r="M18" s="504">
        <f>IF(Т_РВО="Перший бакалаврський",IF(Т_ФН="денна",R18*$S$2+W18*$X$2+AB18*$AC$2+AG18*$AH$2+AL18*$AM$2+AQ18*$AR$2+AV18*$AW$2+BA18*$BB$2+BF18*$BG$2+BK18*$BL$2+BP18*$BQ$2+BU18*$BV$2+BZ18*$CA$2+CE18*$CF$2,R18+W18+AB18+AG18+AL18+AQ18+AV18+BA18+BF18+BK18+BP18+BU18+BZ18+CE18+CJ18+CO18+CT18+CY18+DD18+DI18),IF(Т_ФН="денна",R18*$S$2+W18*$X$2+AB18*$AC$2+AG18*$AH$2+AL18*$AM$2+AQ18*$AR$2,R18+W18+AB18+AG18+AL18+AQ18))</f>
        <v>0</v>
      </c>
      <c r="N18" s="505">
        <f t="shared" si="1"/>
        <v>0</v>
      </c>
      <c r="O18" s="603">
        <f t="shared" si="2"/>
        <v>0</v>
      </c>
      <c r="P18" s="585"/>
      <c r="Q18" s="585"/>
      <c r="R18" s="585"/>
      <c r="S18" s="70"/>
      <c r="T18" s="603">
        <f t="shared" si="3"/>
        <v>0</v>
      </c>
      <c r="U18" s="585"/>
      <c r="V18" s="585"/>
      <c r="W18" s="585"/>
      <c r="X18" s="70"/>
      <c r="Y18" s="603">
        <f t="shared" si="4"/>
        <v>0</v>
      </c>
      <c r="Z18" s="585"/>
      <c r="AA18" s="585"/>
      <c r="AB18" s="585"/>
      <c r="AC18" s="70"/>
      <c r="AD18" s="603">
        <f t="shared" si="5"/>
        <v>0</v>
      </c>
      <c r="AE18" s="585"/>
      <c r="AF18" s="585"/>
      <c r="AG18" s="585"/>
      <c r="AH18" s="70"/>
      <c r="AI18" s="603">
        <f t="shared" si="6"/>
        <v>0</v>
      </c>
      <c r="AJ18" s="585"/>
      <c r="AK18" s="585"/>
      <c r="AL18" s="585"/>
      <c r="AM18" s="70"/>
      <c r="AN18" s="603">
        <f t="shared" si="7"/>
        <v>0</v>
      </c>
      <c r="AO18" s="585"/>
      <c r="AP18" s="585"/>
      <c r="AQ18" s="585"/>
      <c r="AR18" s="70"/>
      <c r="AS18" s="603">
        <f t="shared" si="8"/>
        <v>0</v>
      </c>
      <c r="AT18" s="585"/>
      <c r="AU18" s="585"/>
      <c r="AV18" s="585"/>
      <c r="AW18" s="70"/>
      <c r="AX18" s="603">
        <f t="shared" si="9"/>
        <v>0</v>
      </c>
      <c r="AY18" s="585"/>
      <c r="AZ18" s="585"/>
      <c r="BA18" s="585"/>
      <c r="BB18" s="70"/>
      <c r="BC18" s="603">
        <f t="shared" si="10"/>
        <v>0</v>
      </c>
      <c r="BD18" s="585"/>
      <c r="BE18" s="585"/>
      <c r="BF18" s="585"/>
      <c r="BG18" s="70"/>
      <c r="BH18" s="603">
        <f t="shared" si="11"/>
        <v>0</v>
      </c>
      <c r="BI18" s="585"/>
      <c r="BJ18" s="585"/>
      <c r="BK18" s="585"/>
      <c r="BL18" s="70"/>
      <c r="BM18" s="603">
        <f t="shared" si="12"/>
        <v>0</v>
      </c>
      <c r="BN18" s="585"/>
      <c r="BO18" s="585"/>
      <c r="BP18" s="585"/>
      <c r="BQ18" s="70"/>
      <c r="BR18" s="603">
        <f t="shared" si="13"/>
        <v>0</v>
      </c>
      <c r="BS18" s="585"/>
      <c r="BT18" s="585"/>
      <c r="BU18" s="585"/>
      <c r="BV18" s="70"/>
      <c r="BW18" s="603">
        <f t="shared" si="14"/>
        <v>0</v>
      </c>
      <c r="BX18" s="585"/>
      <c r="BY18" s="585"/>
      <c r="BZ18" s="585"/>
      <c r="CA18" s="70"/>
      <c r="CB18" s="603">
        <f t="shared" si="15"/>
        <v>0</v>
      </c>
      <c r="CC18" s="585"/>
      <c r="CD18" s="585"/>
      <c r="CE18" s="585"/>
      <c r="CF18" s="70"/>
      <c r="CG18" s="603">
        <f t="shared" si="16"/>
        <v>0</v>
      </c>
      <c r="CH18" s="585"/>
      <c r="CI18" s="585"/>
      <c r="CJ18" s="585"/>
      <c r="CK18" s="70"/>
      <c r="CL18" s="603">
        <f t="shared" si="17"/>
        <v>0</v>
      </c>
      <c r="CM18" s="585"/>
      <c r="CN18" s="585"/>
      <c r="CO18" s="585"/>
      <c r="CP18" s="71"/>
      <c r="CQ18" s="603">
        <f t="shared" si="18"/>
        <v>0</v>
      </c>
      <c r="CR18" s="585"/>
      <c r="CS18" s="585"/>
      <c r="CT18" s="585"/>
      <c r="CU18" s="70"/>
      <c r="CV18" s="603">
        <f t="shared" si="19"/>
        <v>0</v>
      </c>
      <c r="CW18" s="585"/>
      <c r="CX18" s="585"/>
      <c r="CY18" s="585"/>
      <c r="CZ18" s="70"/>
      <c r="DA18" s="603">
        <f t="shared" si="20"/>
        <v>0</v>
      </c>
      <c r="DB18" s="585"/>
      <c r="DC18" s="585"/>
      <c r="DD18" s="585"/>
      <c r="DE18" s="70"/>
      <c r="DF18" s="603">
        <f t="shared" si="21"/>
        <v>0</v>
      </c>
      <c r="DG18" s="585"/>
      <c r="DH18" s="585"/>
      <c r="DI18" s="585"/>
      <c r="DJ18" s="71"/>
    </row>
    <row r="19" spans="1:114" s="63" customFormat="1" ht="15.95" customHeight="1" x14ac:dyDescent="0.25">
      <c r="A19" s="207" t="s">
        <v>218</v>
      </c>
      <c r="B19" s="145" t="s">
        <v>228</v>
      </c>
      <c r="C19" s="193"/>
      <c r="D19" s="55"/>
      <c r="E19" s="56"/>
      <c r="F19" s="183"/>
      <c r="G19" s="196"/>
      <c r="H19" s="206"/>
      <c r="I19" s="483">
        <f t="shared" si="0"/>
        <v>0</v>
      </c>
      <c r="J19" s="504">
        <f>IF(Т_РВО="Перший бакалаврський",IF(Т_ФН="денна",O19*$S$2+T19*$X$2+Y19*$AC$2+AD19*$AH$2+AI19*$AM$2+AN19*$AR$2+AS19*$AW$2+AX19*$BB$2+BC19*$BG$2+BH19*$BL$2+BM19*$BQ$2+BR19*$BV$2+BW19*$CA$2+CB19*$CF$2,O19+T19+Y19+AD19+AI19+AN19+AS19+AX19+BC19+BH19+BM19+BR19+BW19+CB19+CG19+CL19+CQ19+CV19+DA19+DF19),IF(Т_ФН="денна",O19*$S$2+T19*$X$2+Y19*$AC$2+AD19*$AH$2+AI19*$AM$2+AN19*$AR$2,O19+T19+Y19+AD19+AI19+AN19))</f>
        <v>0</v>
      </c>
      <c r="K19" s="504">
        <f>IF(Т_РВО="Перший бакалаврський",IF(Т_ФН="денна",P19*$S$2+U19*$X$2+Z19*$AC$2+AE19*$AH$2+AJ19*$AM$2+AO19*$AR$2+AT19*$AW$2+AY19*$BB$2+BD19*$BG$2+BI19*$BL$2+BN19*$BQ$2+BS19*$BV$2+BX19*$CA$2+CC19*$CF$2,P19+U19+Z19+AE19+AJ19+AO19+AT19+AY19+BD19+BI19+BN19+BS19+BX19+CC19+CH19+CM19+CR19+CW19+DB19+DG19),IF(Т_ФН="денна",P19*$S$2+U19*$X$2+Z19*$AC$2+AE19*$AH$2+AJ19*$AM$2+AO19*$AR$2,P19+U19+Z19+AE19+AJ19+AO19))</f>
        <v>0</v>
      </c>
      <c r="L19" s="504">
        <f>IF(Т_РВО="Перший бакалаврський",IF(Т_ФН="денна",Q19*$S$2+V19*$X$2+AA19*$AC$2+AF19*$AH$2+AK19*$AM$2+AP19*$AR$2+AU19*$AW$2+AZ19*$BB$2+BE19*$BG$2+BJ19*$BL$2+BO19*$BQ$2+BT19*$BV$2+BY19*$CA$2+CD19*$CF$2,Q19+V19+AA19+AF19+AK19+AP19+AU19+AZ19+BE19+BJ19+BO19+BT19+BY19+CD19+CI19+CN19+CS19+CX19+DC19+DH19),IF(Т_ФН="денна",Q19*$S$2+V19*$X$2+AA19*$AC$2+AF19*$AH$2+AK19*$AM$2+AP19*$AR$2,Q19+V19+AA19+AF19+AK19+AP19))</f>
        <v>0</v>
      </c>
      <c r="M19" s="504">
        <f>IF(Т_РВО="Перший бакалаврський",IF(Т_ФН="денна",R19*$S$2+W19*$X$2+AB19*$AC$2+AG19*$AH$2+AL19*$AM$2+AQ19*$AR$2+AV19*$AW$2+BA19*$BB$2+BF19*$BG$2+BK19*$BL$2+BP19*$BQ$2+BU19*$BV$2+BZ19*$CA$2+CE19*$CF$2,R19+W19+AB19+AG19+AL19+AQ19+AV19+BA19+BF19+BK19+BP19+BU19+BZ19+CE19+CJ19+CO19+CT19+CY19+DD19+DI19),IF(Т_ФН="денна",R19*$S$2+W19*$X$2+AB19*$AC$2+AG19*$AH$2+AL19*$AM$2+AQ19*$AR$2,R19+W19+AB19+AG19+AL19+AQ19))</f>
        <v>0</v>
      </c>
      <c r="N19" s="505">
        <f t="shared" si="1"/>
        <v>0</v>
      </c>
      <c r="O19" s="603">
        <f t="shared" si="2"/>
        <v>0</v>
      </c>
      <c r="P19" s="585"/>
      <c r="Q19" s="585"/>
      <c r="R19" s="585"/>
      <c r="S19" s="70"/>
      <c r="T19" s="603">
        <f t="shared" si="3"/>
        <v>0</v>
      </c>
      <c r="U19" s="585"/>
      <c r="V19" s="585"/>
      <c r="W19" s="585"/>
      <c r="X19" s="70"/>
      <c r="Y19" s="603">
        <f t="shared" si="4"/>
        <v>0</v>
      </c>
      <c r="Z19" s="585"/>
      <c r="AA19" s="585"/>
      <c r="AB19" s="585"/>
      <c r="AC19" s="70"/>
      <c r="AD19" s="603">
        <f t="shared" si="5"/>
        <v>0</v>
      </c>
      <c r="AE19" s="585"/>
      <c r="AF19" s="585"/>
      <c r="AG19" s="585"/>
      <c r="AH19" s="70"/>
      <c r="AI19" s="603">
        <f t="shared" si="6"/>
        <v>0</v>
      </c>
      <c r="AJ19" s="585"/>
      <c r="AK19" s="585"/>
      <c r="AL19" s="585"/>
      <c r="AM19" s="70"/>
      <c r="AN19" s="603">
        <f t="shared" si="7"/>
        <v>0</v>
      </c>
      <c r="AO19" s="585"/>
      <c r="AP19" s="585"/>
      <c r="AQ19" s="585"/>
      <c r="AR19" s="70"/>
      <c r="AS19" s="603">
        <f t="shared" si="8"/>
        <v>0</v>
      </c>
      <c r="AT19" s="585"/>
      <c r="AU19" s="585"/>
      <c r="AV19" s="585"/>
      <c r="AW19" s="70"/>
      <c r="AX19" s="603">
        <f t="shared" si="9"/>
        <v>0</v>
      </c>
      <c r="AY19" s="585"/>
      <c r="AZ19" s="585"/>
      <c r="BA19" s="585"/>
      <c r="BB19" s="70"/>
      <c r="BC19" s="603">
        <f t="shared" si="10"/>
        <v>0</v>
      </c>
      <c r="BD19" s="585"/>
      <c r="BE19" s="585"/>
      <c r="BF19" s="585"/>
      <c r="BG19" s="70"/>
      <c r="BH19" s="603">
        <f t="shared" si="11"/>
        <v>0</v>
      </c>
      <c r="BI19" s="585"/>
      <c r="BJ19" s="585"/>
      <c r="BK19" s="585"/>
      <c r="BL19" s="70"/>
      <c r="BM19" s="603">
        <f t="shared" si="12"/>
        <v>0</v>
      </c>
      <c r="BN19" s="585"/>
      <c r="BO19" s="585"/>
      <c r="BP19" s="585"/>
      <c r="BQ19" s="70"/>
      <c r="BR19" s="603">
        <f t="shared" si="13"/>
        <v>0</v>
      </c>
      <c r="BS19" s="585"/>
      <c r="BT19" s="585"/>
      <c r="BU19" s="585"/>
      <c r="BV19" s="70"/>
      <c r="BW19" s="603">
        <f t="shared" si="14"/>
        <v>0</v>
      </c>
      <c r="BX19" s="585"/>
      <c r="BY19" s="585"/>
      <c r="BZ19" s="585"/>
      <c r="CA19" s="70"/>
      <c r="CB19" s="603">
        <f t="shared" si="15"/>
        <v>0</v>
      </c>
      <c r="CC19" s="585"/>
      <c r="CD19" s="585"/>
      <c r="CE19" s="585"/>
      <c r="CF19" s="70"/>
      <c r="CG19" s="603">
        <f t="shared" si="16"/>
        <v>0</v>
      </c>
      <c r="CH19" s="585"/>
      <c r="CI19" s="585"/>
      <c r="CJ19" s="585"/>
      <c r="CK19" s="70"/>
      <c r="CL19" s="603">
        <f t="shared" si="17"/>
        <v>0</v>
      </c>
      <c r="CM19" s="585"/>
      <c r="CN19" s="585"/>
      <c r="CO19" s="585"/>
      <c r="CP19" s="71"/>
      <c r="CQ19" s="603">
        <f t="shared" si="18"/>
        <v>0</v>
      </c>
      <c r="CR19" s="585"/>
      <c r="CS19" s="585"/>
      <c r="CT19" s="585"/>
      <c r="CU19" s="70"/>
      <c r="CV19" s="603">
        <f t="shared" si="19"/>
        <v>0</v>
      </c>
      <c r="CW19" s="585"/>
      <c r="CX19" s="585"/>
      <c r="CY19" s="585"/>
      <c r="CZ19" s="70"/>
      <c r="DA19" s="603">
        <f t="shared" si="20"/>
        <v>0</v>
      </c>
      <c r="DB19" s="585"/>
      <c r="DC19" s="585"/>
      <c r="DD19" s="585"/>
      <c r="DE19" s="70"/>
      <c r="DF19" s="603">
        <f t="shared" si="21"/>
        <v>0</v>
      </c>
      <c r="DG19" s="585"/>
      <c r="DH19" s="585"/>
      <c r="DI19" s="585"/>
      <c r="DJ19" s="71"/>
    </row>
    <row r="20" spans="1:114" s="63" customFormat="1" ht="15.95" customHeight="1" x14ac:dyDescent="0.25">
      <c r="A20" s="207" t="s">
        <v>219</v>
      </c>
      <c r="B20" s="145" t="s">
        <v>229</v>
      </c>
      <c r="C20" s="193"/>
      <c r="D20" s="55"/>
      <c r="E20" s="56"/>
      <c r="F20" s="183"/>
      <c r="G20" s="196"/>
      <c r="H20" s="206"/>
      <c r="I20" s="483">
        <f t="shared" si="0"/>
        <v>0</v>
      </c>
      <c r="J20" s="504">
        <f>IF(Т_РВО="Перший бакалаврський",IF(Т_ФН="денна",O20*$S$2+T20*$X$2+Y20*$AC$2+AD20*$AH$2+AI20*$AM$2+AN20*$AR$2+AS20*$AW$2+AX20*$BB$2+BC20*$BG$2+BH20*$BL$2+BM20*$BQ$2+BR20*$BV$2+BW20*$CA$2+CB20*$CF$2,O20+T20+Y20+AD20+AI20+AN20+AS20+AX20+BC20+BH20+BM20+BR20+BW20+CB20+CG20+CL20+CQ20+CV20+DA20+DF20),IF(Т_ФН="денна",O20*$S$2+T20*$X$2+Y20*$AC$2+AD20*$AH$2+AI20*$AM$2+AN20*$AR$2,O20+T20+Y20+AD20+AI20+AN20))</f>
        <v>0</v>
      </c>
      <c r="K20" s="504">
        <f>IF(Т_РВО="Перший бакалаврський",IF(Т_ФН="денна",P20*$S$2+U20*$X$2+Z20*$AC$2+AE20*$AH$2+AJ20*$AM$2+AO20*$AR$2+AT20*$AW$2+AY20*$BB$2+BD20*$BG$2+BI20*$BL$2+BN20*$BQ$2+BS20*$BV$2+BX20*$CA$2+CC20*$CF$2,P20+U20+Z20+AE20+AJ20+AO20+AT20+AY20+BD20+BI20+BN20+BS20+BX20+CC20+CH20+CM20+CR20+CW20+DB20+DG20),IF(Т_ФН="денна",P20*$S$2+U20*$X$2+Z20*$AC$2+AE20*$AH$2+AJ20*$AM$2+AO20*$AR$2,P20+U20+Z20+AE20+AJ20+AO20))</f>
        <v>0</v>
      </c>
      <c r="L20" s="504">
        <f>IF(Т_РВО="Перший бакалаврський",IF(Т_ФН="денна",Q20*$S$2+V20*$X$2+AA20*$AC$2+AF20*$AH$2+AK20*$AM$2+AP20*$AR$2+AU20*$AW$2+AZ20*$BB$2+BE20*$BG$2+BJ20*$BL$2+BO20*$BQ$2+BT20*$BV$2+BY20*$CA$2+CD20*$CF$2,Q20+V20+AA20+AF20+AK20+AP20+AU20+AZ20+BE20+BJ20+BO20+BT20+BY20+CD20+CI20+CN20+CS20+CX20+DC20+DH20),IF(Т_ФН="денна",Q20*$S$2+V20*$X$2+AA20*$AC$2+AF20*$AH$2+AK20*$AM$2+AP20*$AR$2,Q20+V20+AA20+AF20+AK20+AP20))</f>
        <v>0</v>
      </c>
      <c r="M20" s="504">
        <f>IF(Т_РВО="Перший бакалаврський",IF(Т_ФН="денна",R20*$S$2+W20*$X$2+AB20*$AC$2+AG20*$AH$2+AL20*$AM$2+AQ20*$AR$2+AV20*$AW$2+BA20*$BB$2+BF20*$BG$2+BK20*$BL$2+BP20*$BQ$2+BU20*$BV$2+BZ20*$CA$2+CE20*$CF$2,R20+W20+AB20+AG20+AL20+AQ20+AV20+BA20+BF20+BK20+BP20+BU20+BZ20+CE20+CJ20+CO20+CT20+CY20+DD20+DI20),IF(Т_ФН="денна",R20*$S$2+W20*$X$2+AB20*$AC$2+AG20*$AH$2+AL20*$AM$2+AQ20*$AR$2,R20+W20+AB20+AG20+AL20+AQ20))</f>
        <v>0</v>
      </c>
      <c r="N20" s="505">
        <f t="shared" si="1"/>
        <v>0</v>
      </c>
      <c r="O20" s="603">
        <f t="shared" si="2"/>
        <v>0</v>
      </c>
      <c r="P20" s="585"/>
      <c r="Q20" s="585"/>
      <c r="R20" s="585"/>
      <c r="S20" s="70"/>
      <c r="T20" s="603">
        <f t="shared" si="3"/>
        <v>0</v>
      </c>
      <c r="U20" s="585"/>
      <c r="V20" s="585"/>
      <c r="W20" s="585"/>
      <c r="X20" s="70"/>
      <c r="Y20" s="603">
        <f t="shared" si="4"/>
        <v>0</v>
      </c>
      <c r="Z20" s="585"/>
      <c r="AA20" s="585"/>
      <c r="AB20" s="585"/>
      <c r="AC20" s="70"/>
      <c r="AD20" s="603">
        <f t="shared" si="5"/>
        <v>0</v>
      </c>
      <c r="AE20" s="585"/>
      <c r="AF20" s="585"/>
      <c r="AG20" s="585"/>
      <c r="AH20" s="70"/>
      <c r="AI20" s="603">
        <f t="shared" si="6"/>
        <v>0</v>
      </c>
      <c r="AJ20" s="585"/>
      <c r="AK20" s="585"/>
      <c r="AL20" s="585"/>
      <c r="AM20" s="70"/>
      <c r="AN20" s="603">
        <f t="shared" si="7"/>
        <v>0</v>
      </c>
      <c r="AO20" s="585"/>
      <c r="AP20" s="585"/>
      <c r="AQ20" s="585"/>
      <c r="AR20" s="70"/>
      <c r="AS20" s="603">
        <f t="shared" si="8"/>
        <v>0</v>
      </c>
      <c r="AT20" s="585"/>
      <c r="AU20" s="585"/>
      <c r="AV20" s="585"/>
      <c r="AW20" s="70"/>
      <c r="AX20" s="603">
        <f t="shared" si="9"/>
        <v>0</v>
      </c>
      <c r="AY20" s="585"/>
      <c r="AZ20" s="585"/>
      <c r="BA20" s="585"/>
      <c r="BB20" s="70"/>
      <c r="BC20" s="603">
        <f t="shared" si="10"/>
        <v>0</v>
      </c>
      <c r="BD20" s="585"/>
      <c r="BE20" s="585"/>
      <c r="BF20" s="585"/>
      <c r="BG20" s="70"/>
      <c r="BH20" s="603">
        <f t="shared" si="11"/>
        <v>0</v>
      </c>
      <c r="BI20" s="585"/>
      <c r="BJ20" s="585"/>
      <c r="BK20" s="585"/>
      <c r="BL20" s="70"/>
      <c r="BM20" s="603">
        <f t="shared" si="12"/>
        <v>0</v>
      </c>
      <c r="BN20" s="585"/>
      <c r="BO20" s="585"/>
      <c r="BP20" s="585"/>
      <c r="BQ20" s="70"/>
      <c r="BR20" s="603">
        <f t="shared" si="13"/>
        <v>0</v>
      </c>
      <c r="BS20" s="585"/>
      <c r="BT20" s="585"/>
      <c r="BU20" s="585"/>
      <c r="BV20" s="70"/>
      <c r="BW20" s="603">
        <f t="shared" si="14"/>
        <v>0</v>
      </c>
      <c r="BX20" s="585"/>
      <c r="BY20" s="585"/>
      <c r="BZ20" s="585"/>
      <c r="CA20" s="70"/>
      <c r="CB20" s="603">
        <f t="shared" si="15"/>
        <v>0</v>
      </c>
      <c r="CC20" s="585"/>
      <c r="CD20" s="585"/>
      <c r="CE20" s="585"/>
      <c r="CF20" s="70"/>
      <c r="CG20" s="603">
        <f t="shared" si="16"/>
        <v>0</v>
      </c>
      <c r="CH20" s="585"/>
      <c r="CI20" s="585"/>
      <c r="CJ20" s="585"/>
      <c r="CK20" s="70"/>
      <c r="CL20" s="603">
        <f t="shared" si="17"/>
        <v>0</v>
      </c>
      <c r="CM20" s="585"/>
      <c r="CN20" s="585"/>
      <c r="CO20" s="585"/>
      <c r="CP20" s="71"/>
      <c r="CQ20" s="603">
        <f t="shared" si="18"/>
        <v>0</v>
      </c>
      <c r="CR20" s="585"/>
      <c r="CS20" s="585"/>
      <c r="CT20" s="585"/>
      <c r="CU20" s="70"/>
      <c r="CV20" s="603">
        <f t="shared" si="19"/>
        <v>0</v>
      </c>
      <c r="CW20" s="585"/>
      <c r="CX20" s="585"/>
      <c r="CY20" s="585"/>
      <c r="CZ20" s="70"/>
      <c r="DA20" s="603">
        <f t="shared" si="20"/>
        <v>0</v>
      </c>
      <c r="DB20" s="585"/>
      <c r="DC20" s="585"/>
      <c r="DD20" s="585"/>
      <c r="DE20" s="70"/>
      <c r="DF20" s="603">
        <f t="shared" si="21"/>
        <v>0</v>
      </c>
      <c r="DG20" s="585"/>
      <c r="DH20" s="585"/>
      <c r="DI20" s="585"/>
      <c r="DJ20" s="71"/>
    </row>
    <row r="21" spans="1:114" s="63" customFormat="1" ht="15.95" customHeight="1" x14ac:dyDescent="0.25">
      <c r="A21" s="207" t="s">
        <v>220</v>
      </c>
      <c r="B21" s="145" t="s">
        <v>230</v>
      </c>
      <c r="C21" s="193"/>
      <c r="D21" s="55"/>
      <c r="E21" s="56"/>
      <c r="F21" s="183"/>
      <c r="G21" s="196"/>
      <c r="H21" s="206"/>
      <c r="I21" s="483">
        <f t="shared" si="0"/>
        <v>0</v>
      </c>
      <c r="J21" s="504">
        <f>IF(Т_РВО="Перший бакалаврський",IF(Т_ФН="денна",O21*$S$2+T21*$X$2+Y21*$AC$2+AD21*$AH$2+AI21*$AM$2+AN21*$AR$2+AS21*$AW$2+AX21*$BB$2+BC21*$BG$2+BH21*$BL$2+BM21*$BQ$2+BR21*$BV$2+BW21*$CA$2+CB21*$CF$2,O21+T21+Y21+AD21+AI21+AN21+AS21+AX21+BC21+BH21+BM21+BR21+BW21+CB21+CG21+CL21+CQ21+CV21+DA21+DF21),IF(Т_ФН="денна",O21*$S$2+T21*$X$2+Y21*$AC$2+AD21*$AH$2+AI21*$AM$2+AN21*$AR$2,O21+T21+Y21+AD21+AI21+AN21))</f>
        <v>0</v>
      </c>
      <c r="K21" s="504">
        <f>IF(Т_РВО="Перший бакалаврський",IF(Т_ФН="денна",P21*$S$2+U21*$X$2+Z21*$AC$2+AE21*$AH$2+AJ21*$AM$2+AO21*$AR$2+AT21*$AW$2+AY21*$BB$2+BD21*$BG$2+BI21*$BL$2+BN21*$BQ$2+BS21*$BV$2+BX21*$CA$2+CC21*$CF$2,P21+U21+Z21+AE21+AJ21+AO21+AT21+AY21+BD21+BI21+BN21+BS21+BX21+CC21+CH21+CM21+CR21+CW21+DB21+DG21),IF(Т_ФН="денна",P21*$S$2+U21*$X$2+Z21*$AC$2+AE21*$AH$2+AJ21*$AM$2+AO21*$AR$2,P21+U21+Z21+AE21+AJ21+AO21))</f>
        <v>0</v>
      </c>
      <c r="L21" s="504">
        <f>IF(Т_РВО="Перший бакалаврський",IF(Т_ФН="денна",Q21*$S$2+V21*$X$2+AA21*$AC$2+AF21*$AH$2+AK21*$AM$2+AP21*$AR$2+AU21*$AW$2+AZ21*$BB$2+BE21*$BG$2+BJ21*$BL$2+BO21*$BQ$2+BT21*$BV$2+BY21*$CA$2+CD21*$CF$2,Q21+V21+AA21+AF21+AK21+AP21+AU21+AZ21+BE21+BJ21+BO21+BT21+BY21+CD21+CI21+CN21+CS21+CX21+DC21+DH21),IF(Т_ФН="денна",Q21*$S$2+V21*$X$2+AA21*$AC$2+AF21*$AH$2+AK21*$AM$2+AP21*$AR$2,Q21+V21+AA21+AF21+AK21+AP21))</f>
        <v>0</v>
      </c>
      <c r="M21" s="504">
        <f>IF(Т_РВО="Перший бакалаврський",IF(Т_ФН="денна",R21*$S$2+W21*$X$2+AB21*$AC$2+AG21*$AH$2+AL21*$AM$2+AQ21*$AR$2+AV21*$AW$2+BA21*$BB$2+BF21*$BG$2+BK21*$BL$2+BP21*$BQ$2+BU21*$BV$2+BZ21*$CA$2+CE21*$CF$2,R21+W21+AB21+AG21+AL21+AQ21+AV21+BA21+BF21+BK21+BP21+BU21+BZ21+CE21+CJ21+CO21+CT21+CY21+DD21+DI21),IF(Т_ФН="денна",R21*$S$2+W21*$X$2+AB21*$AC$2+AG21*$AH$2+AL21*$AM$2+AQ21*$AR$2,R21+W21+AB21+AG21+AL21+AQ21))</f>
        <v>0</v>
      </c>
      <c r="N21" s="505">
        <f t="shared" si="1"/>
        <v>0</v>
      </c>
      <c r="O21" s="603">
        <f t="shared" si="2"/>
        <v>0</v>
      </c>
      <c r="P21" s="585"/>
      <c r="Q21" s="585"/>
      <c r="R21" s="585"/>
      <c r="S21" s="70"/>
      <c r="T21" s="603">
        <f t="shared" si="3"/>
        <v>0</v>
      </c>
      <c r="U21" s="585"/>
      <c r="V21" s="585"/>
      <c r="W21" s="585"/>
      <c r="X21" s="70"/>
      <c r="Y21" s="603">
        <f t="shared" si="4"/>
        <v>0</v>
      </c>
      <c r="Z21" s="585"/>
      <c r="AA21" s="585"/>
      <c r="AB21" s="585"/>
      <c r="AC21" s="70"/>
      <c r="AD21" s="603">
        <f t="shared" si="5"/>
        <v>0</v>
      </c>
      <c r="AE21" s="585"/>
      <c r="AF21" s="585"/>
      <c r="AG21" s="585"/>
      <c r="AH21" s="70"/>
      <c r="AI21" s="603">
        <f t="shared" si="6"/>
        <v>0</v>
      </c>
      <c r="AJ21" s="585"/>
      <c r="AK21" s="585"/>
      <c r="AL21" s="585"/>
      <c r="AM21" s="70"/>
      <c r="AN21" s="603">
        <f t="shared" si="7"/>
        <v>0</v>
      </c>
      <c r="AO21" s="585"/>
      <c r="AP21" s="585"/>
      <c r="AQ21" s="585"/>
      <c r="AR21" s="70"/>
      <c r="AS21" s="603">
        <f t="shared" si="8"/>
        <v>0</v>
      </c>
      <c r="AT21" s="585"/>
      <c r="AU21" s="585"/>
      <c r="AV21" s="585"/>
      <c r="AW21" s="70"/>
      <c r="AX21" s="603">
        <f t="shared" si="9"/>
        <v>0</v>
      </c>
      <c r="AY21" s="585"/>
      <c r="AZ21" s="585"/>
      <c r="BA21" s="585"/>
      <c r="BB21" s="70"/>
      <c r="BC21" s="603">
        <f t="shared" si="10"/>
        <v>0</v>
      </c>
      <c r="BD21" s="585"/>
      <c r="BE21" s="585"/>
      <c r="BF21" s="585"/>
      <c r="BG21" s="70"/>
      <c r="BH21" s="603">
        <f t="shared" si="11"/>
        <v>0</v>
      </c>
      <c r="BI21" s="585"/>
      <c r="BJ21" s="585"/>
      <c r="BK21" s="585"/>
      <c r="BL21" s="70"/>
      <c r="BM21" s="603">
        <f t="shared" si="12"/>
        <v>0</v>
      </c>
      <c r="BN21" s="585"/>
      <c r="BO21" s="585"/>
      <c r="BP21" s="585"/>
      <c r="BQ21" s="70"/>
      <c r="BR21" s="603">
        <f t="shared" si="13"/>
        <v>0</v>
      </c>
      <c r="BS21" s="585"/>
      <c r="BT21" s="585"/>
      <c r="BU21" s="585"/>
      <c r="BV21" s="70"/>
      <c r="BW21" s="603">
        <f t="shared" si="14"/>
        <v>0</v>
      </c>
      <c r="BX21" s="585"/>
      <c r="BY21" s="585"/>
      <c r="BZ21" s="585"/>
      <c r="CA21" s="70"/>
      <c r="CB21" s="603">
        <f t="shared" si="15"/>
        <v>0</v>
      </c>
      <c r="CC21" s="585"/>
      <c r="CD21" s="585"/>
      <c r="CE21" s="585"/>
      <c r="CF21" s="70"/>
      <c r="CG21" s="603">
        <f t="shared" si="16"/>
        <v>0</v>
      </c>
      <c r="CH21" s="585"/>
      <c r="CI21" s="585"/>
      <c r="CJ21" s="585"/>
      <c r="CK21" s="70"/>
      <c r="CL21" s="603">
        <f t="shared" si="17"/>
        <v>0</v>
      </c>
      <c r="CM21" s="585"/>
      <c r="CN21" s="585"/>
      <c r="CO21" s="585"/>
      <c r="CP21" s="71"/>
      <c r="CQ21" s="603">
        <f t="shared" si="18"/>
        <v>0</v>
      </c>
      <c r="CR21" s="585"/>
      <c r="CS21" s="585"/>
      <c r="CT21" s="585"/>
      <c r="CU21" s="70"/>
      <c r="CV21" s="603">
        <f t="shared" si="19"/>
        <v>0</v>
      </c>
      <c r="CW21" s="585"/>
      <c r="CX21" s="585"/>
      <c r="CY21" s="585"/>
      <c r="CZ21" s="70"/>
      <c r="DA21" s="603">
        <f t="shared" si="20"/>
        <v>0</v>
      </c>
      <c r="DB21" s="585"/>
      <c r="DC21" s="585"/>
      <c r="DD21" s="585"/>
      <c r="DE21" s="70"/>
      <c r="DF21" s="603">
        <f t="shared" si="21"/>
        <v>0</v>
      </c>
      <c r="DG21" s="585"/>
      <c r="DH21" s="585"/>
      <c r="DI21" s="585"/>
      <c r="DJ21" s="71"/>
    </row>
    <row r="22" spans="1:114" s="63" customFormat="1" ht="15.95" customHeight="1" x14ac:dyDescent="0.25">
      <c r="A22" s="207" t="s">
        <v>221</v>
      </c>
      <c r="B22" s="145" t="s">
        <v>231</v>
      </c>
      <c r="C22" s="193"/>
      <c r="D22" s="55"/>
      <c r="E22" s="56"/>
      <c r="F22" s="183"/>
      <c r="G22" s="196"/>
      <c r="H22" s="206"/>
      <c r="I22" s="483">
        <f t="shared" si="0"/>
        <v>0</v>
      </c>
      <c r="J22" s="504">
        <f>IF(Т_РВО="Перший бакалаврський",IF(Т_ФН="денна",O22*$S$2+T22*$X$2+Y22*$AC$2+AD22*$AH$2+AI22*$AM$2+AN22*$AR$2+AS22*$AW$2+AX22*$BB$2+BC22*$BG$2+BH22*$BL$2+BM22*$BQ$2+BR22*$BV$2+BW22*$CA$2+CB22*$CF$2,O22+T22+Y22+AD22+AI22+AN22+AS22+AX22+BC22+BH22+BM22+BR22+BW22+CB22+CG22+CL22+CQ22+CV22+DA22+DF22),IF(Т_ФН="денна",O22*$S$2+T22*$X$2+Y22*$AC$2+AD22*$AH$2+AI22*$AM$2+AN22*$AR$2,O22+T22+Y22+AD22+AI22+AN22))</f>
        <v>0</v>
      </c>
      <c r="K22" s="504">
        <f>IF(Т_РВО="Перший бакалаврський",IF(Т_ФН="денна",P22*$S$2+U22*$X$2+Z22*$AC$2+AE22*$AH$2+AJ22*$AM$2+AO22*$AR$2+AT22*$AW$2+AY22*$BB$2+BD22*$BG$2+BI22*$BL$2+BN22*$BQ$2+BS22*$BV$2+BX22*$CA$2+CC22*$CF$2,P22+U22+Z22+AE22+AJ22+AO22+AT22+AY22+BD22+BI22+BN22+BS22+BX22+CC22+CH22+CM22+CR22+CW22+DB22+DG22),IF(Т_ФН="денна",P22*$S$2+U22*$X$2+Z22*$AC$2+AE22*$AH$2+AJ22*$AM$2+AO22*$AR$2,P22+U22+Z22+AE22+AJ22+AO22))</f>
        <v>0</v>
      </c>
      <c r="L22" s="504">
        <f>IF(Т_РВО="Перший бакалаврський",IF(Т_ФН="денна",Q22*$S$2+V22*$X$2+AA22*$AC$2+AF22*$AH$2+AK22*$AM$2+AP22*$AR$2+AU22*$AW$2+AZ22*$BB$2+BE22*$BG$2+BJ22*$BL$2+BO22*$BQ$2+BT22*$BV$2+BY22*$CA$2+CD22*$CF$2,Q22+V22+AA22+AF22+AK22+AP22+AU22+AZ22+BE22+BJ22+BO22+BT22+BY22+CD22+CI22+CN22+CS22+CX22+DC22+DH22),IF(Т_ФН="денна",Q22*$S$2+V22*$X$2+AA22*$AC$2+AF22*$AH$2+AK22*$AM$2+AP22*$AR$2,Q22+V22+AA22+AF22+AK22+AP22))</f>
        <v>0</v>
      </c>
      <c r="M22" s="504">
        <f>IF(Т_РВО="Перший бакалаврський",IF(Т_ФН="денна",R22*$S$2+W22*$X$2+AB22*$AC$2+AG22*$AH$2+AL22*$AM$2+AQ22*$AR$2+AV22*$AW$2+BA22*$BB$2+BF22*$BG$2+BK22*$BL$2+BP22*$BQ$2+BU22*$BV$2+BZ22*$CA$2+CE22*$CF$2,R22+W22+AB22+AG22+AL22+AQ22+AV22+BA22+BF22+BK22+BP22+BU22+BZ22+CE22+CJ22+CO22+CT22+CY22+DD22+DI22),IF(Т_ФН="денна",R22*$S$2+W22*$X$2+AB22*$AC$2+AG22*$AH$2+AL22*$AM$2+AQ22*$AR$2,R22+W22+AB22+AG22+AL22+AQ22))</f>
        <v>0</v>
      </c>
      <c r="N22" s="505">
        <f t="shared" si="1"/>
        <v>0</v>
      </c>
      <c r="O22" s="603">
        <f t="shared" si="2"/>
        <v>0</v>
      </c>
      <c r="P22" s="585"/>
      <c r="Q22" s="585"/>
      <c r="R22" s="585"/>
      <c r="S22" s="70"/>
      <c r="T22" s="603">
        <f t="shared" si="3"/>
        <v>0</v>
      </c>
      <c r="U22" s="585"/>
      <c r="V22" s="585"/>
      <c r="W22" s="585"/>
      <c r="X22" s="70"/>
      <c r="Y22" s="603">
        <f t="shared" si="4"/>
        <v>0</v>
      </c>
      <c r="Z22" s="585"/>
      <c r="AA22" s="585"/>
      <c r="AB22" s="585"/>
      <c r="AC22" s="70"/>
      <c r="AD22" s="603">
        <f t="shared" si="5"/>
        <v>0</v>
      </c>
      <c r="AE22" s="585"/>
      <c r="AF22" s="585"/>
      <c r="AG22" s="585"/>
      <c r="AH22" s="70"/>
      <c r="AI22" s="603">
        <f t="shared" si="6"/>
        <v>0</v>
      </c>
      <c r="AJ22" s="585"/>
      <c r="AK22" s="585"/>
      <c r="AL22" s="585"/>
      <c r="AM22" s="70"/>
      <c r="AN22" s="603">
        <f t="shared" si="7"/>
        <v>0</v>
      </c>
      <c r="AO22" s="585"/>
      <c r="AP22" s="585"/>
      <c r="AQ22" s="585"/>
      <c r="AR22" s="70"/>
      <c r="AS22" s="603">
        <f t="shared" si="8"/>
        <v>0</v>
      </c>
      <c r="AT22" s="585"/>
      <c r="AU22" s="585"/>
      <c r="AV22" s="585"/>
      <c r="AW22" s="70"/>
      <c r="AX22" s="603">
        <f t="shared" si="9"/>
        <v>0</v>
      </c>
      <c r="AY22" s="585"/>
      <c r="AZ22" s="585"/>
      <c r="BA22" s="585"/>
      <c r="BB22" s="70"/>
      <c r="BC22" s="603">
        <f t="shared" si="10"/>
        <v>0</v>
      </c>
      <c r="BD22" s="585"/>
      <c r="BE22" s="585"/>
      <c r="BF22" s="585"/>
      <c r="BG22" s="70"/>
      <c r="BH22" s="603">
        <f t="shared" si="11"/>
        <v>0</v>
      </c>
      <c r="BI22" s="585"/>
      <c r="BJ22" s="585"/>
      <c r="BK22" s="585"/>
      <c r="BL22" s="70"/>
      <c r="BM22" s="603">
        <f t="shared" si="12"/>
        <v>0</v>
      </c>
      <c r="BN22" s="585"/>
      <c r="BO22" s="585"/>
      <c r="BP22" s="585"/>
      <c r="BQ22" s="70"/>
      <c r="BR22" s="603">
        <f t="shared" si="13"/>
        <v>0</v>
      </c>
      <c r="BS22" s="585"/>
      <c r="BT22" s="585"/>
      <c r="BU22" s="585"/>
      <c r="BV22" s="70"/>
      <c r="BW22" s="603">
        <f t="shared" si="14"/>
        <v>0</v>
      </c>
      <c r="BX22" s="585"/>
      <c r="BY22" s="585"/>
      <c r="BZ22" s="585"/>
      <c r="CA22" s="70"/>
      <c r="CB22" s="603">
        <f t="shared" si="15"/>
        <v>0</v>
      </c>
      <c r="CC22" s="585"/>
      <c r="CD22" s="585"/>
      <c r="CE22" s="585"/>
      <c r="CF22" s="70"/>
      <c r="CG22" s="603">
        <f t="shared" si="16"/>
        <v>0</v>
      </c>
      <c r="CH22" s="585"/>
      <c r="CI22" s="585"/>
      <c r="CJ22" s="585"/>
      <c r="CK22" s="70"/>
      <c r="CL22" s="603">
        <f t="shared" si="17"/>
        <v>0</v>
      </c>
      <c r="CM22" s="585"/>
      <c r="CN22" s="585"/>
      <c r="CO22" s="585"/>
      <c r="CP22" s="71"/>
      <c r="CQ22" s="603">
        <f t="shared" si="18"/>
        <v>0</v>
      </c>
      <c r="CR22" s="585"/>
      <c r="CS22" s="585"/>
      <c r="CT22" s="585"/>
      <c r="CU22" s="70"/>
      <c r="CV22" s="603">
        <f t="shared" si="19"/>
        <v>0</v>
      </c>
      <c r="CW22" s="585"/>
      <c r="CX22" s="585"/>
      <c r="CY22" s="585"/>
      <c r="CZ22" s="70"/>
      <c r="DA22" s="603">
        <f t="shared" si="20"/>
        <v>0</v>
      </c>
      <c r="DB22" s="585"/>
      <c r="DC22" s="585"/>
      <c r="DD22" s="585"/>
      <c r="DE22" s="70"/>
      <c r="DF22" s="603">
        <f t="shared" si="21"/>
        <v>0</v>
      </c>
      <c r="DG22" s="585"/>
      <c r="DH22" s="585"/>
      <c r="DI22" s="585"/>
      <c r="DJ22" s="71"/>
    </row>
    <row r="23" spans="1:114" s="63" customFormat="1" ht="15.95" customHeight="1" x14ac:dyDescent="0.25">
      <c r="A23" s="207" t="s">
        <v>222</v>
      </c>
      <c r="B23" s="145" t="s">
        <v>232</v>
      </c>
      <c r="C23" s="193"/>
      <c r="D23" s="55"/>
      <c r="E23" s="56"/>
      <c r="F23" s="183"/>
      <c r="G23" s="196"/>
      <c r="H23" s="206"/>
      <c r="I23" s="483">
        <f t="shared" si="0"/>
        <v>0</v>
      </c>
      <c r="J23" s="504">
        <f>IF(Т_РВО="Перший бакалаврський",IF(Т_ФН="денна",O23*$S$2+T23*$X$2+Y23*$AC$2+AD23*$AH$2+AI23*$AM$2+AN23*$AR$2+AS23*$AW$2+AX23*$BB$2+BC23*$BG$2+BH23*$BL$2+BM23*$BQ$2+BR23*$BV$2+BW23*$CA$2+CB23*$CF$2,O23+T23+Y23+AD23+AI23+AN23+AS23+AX23+BC23+BH23+BM23+BR23+BW23+CB23+CG23+CL23+CQ23+CV23+DA23+DF23),IF(Т_ФН="денна",O23*$S$2+T23*$X$2+Y23*$AC$2+AD23*$AH$2+AI23*$AM$2+AN23*$AR$2,O23+T23+Y23+AD23+AI23+AN23))</f>
        <v>0</v>
      </c>
      <c r="K23" s="504">
        <f>IF(Т_РВО="Перший бакалаврський",IF(Т_ФН="денна",P23*$S$2+U23*$X$2+Z23*$AC$2+AE23*$AH$2+AJ23*$AM$2+AO23*$AR$2+AT23*$AW$2+AY23*$BB$2+BD23*$BG$2+BI23*$BL$2+BN23*$BQ$2+BS23*$BV$2+BX23*$CA$2+CC23*$CF$2,P23+U23+Z23+AE23+AJ23+AO23+AT23+AY23+BD23+BI23+BN23+BS23+BX23+CC23+CH23+CM23+CR23+CW23+DB23+DG23),IF(Т_ФН="денна",P23*$S$2+U23*$X$2+Z23*$AC$2+AE23*$AH$2+AJ23*$AM$2+AO23*$AR$2,P23+U23+Z23+AE23+AJ23+AO23))</f>
        <v>0</v>
      </c>
      <c r="L23" s="504">
        <f>IF(Т_РВО="Перший бакалаврський",IF(Т_ФН="денна",Q23*$S$2+V23*$X$2+AA23*$AC$2+AF23*$AH$2+AK23*$AM$2+AP23*$AR$2+AU23*$AW$2+AZ23*$BB$2+BE23*$BG$2+BJ23*$BL$2+BO23*$BQ$2+BT23*$BV$2+BY23*$CA$2+CD23*$CF$2,Q23+V23+AA23+AF23+AK23+AP23+AU23+AZ23+BE23+BJ23+BO23+BT23+BY23+CD23+CI23+CN23+CS23+CX23+DC23+DH23),IF(Т_ФН="денна",Q23*$S$2+V23*$X$2+AA23*$AC$2+AF23*$AH$2+AK23*$AM$2+AP23*$AR$2,Q23+V23+AA23+AF23+AK23+AP23))</f>
        <v>0</v>
      </c>
      <c r="M23" s="504">
        <f>IF(Т_РВО="Перший бакалаврський",IF(Т_ФН="денна",R23*$S$2+W23*$X$2+AB23*$AC$2+AG23*$AH$2+AL23*$AM$2+AQ23*$AR$2+AV23*$AW$2+BA23*$BB$2+BF23*$BG$2+BK23*$BL$2+BP23*$BQ$2+BU23*$BV$2+BZ23*$CA$2+CE23*$CF$2,R23+W23+AB23+AG23+AL23+AQ23+AV23+BA23+BF23+BK23+BP23+BU23+BZ23+CE23+CJ23+CO23+CT23+CY23+DD23+DI23),IF(Т_ФН="денна",R23*$S$2+W23*$X$2+AB23*$AC$2+AG23*$AH$2+AL23*$AM$2+AQ23*$AR$2,R23+W23+AB23+AG23+AL23+AQ23))</f>
        <v>0</v>
      </c>
      <c r="N23" s="505">
        <f t="shared" si="1"/>
        <v>0</v>
      </c>
      <c r="O23" s="603">
        <f t="shared" si="2"/>
        <v>0</v>
      </c>
      <c r="P23" s="585"/>
      <c r="Q23" s="585"/>
      <c r="R23" s="585"/>
      <c r="S23" s="70"/>
      <c r="T23" s="603">
        <f t="shared" si="3"/>
        <v>0</v>
      </c>
      <c r="U23" s="585"/>
      <c r="V23" s="585"/>
      <c r="W23" s="585"/>
      <c r="X23" s="70"/>
      <c r="Y23" s="603">
        <f t="shared" si="4"/>
        <v>0</v>
      </c>
      <c r="Z23" s="585"/>
      <c r="AA23" s="585"/>
      <c r="AB23" s="585"/>
      <c r="AC23" s="70"/>
      <c r="AD23" s="603">
        <f t="shared" si="5"/>
        <v>0</v>
      </c>
      <c r="AE23" s="585"/>
      <c r="AF23" s="585"/>
      <c r="AG23" s="585"/>
      <c r="AH23" s="70"/>
      <c r="AI23" s="603">
        <f t="shared" si="6"/>
        <v>0</v>
      </c>
      <c r="AJ23" s="585"/>
      <c r="AK23" s="585"/>
      <c r="AL23" s="585"/>
      <c r="AM23" s="70"/>
      <c r="AN23" s="603">
        <f t="shared" si="7"/>
        <v>0</v>
      </c>
      <c r="AO23" s="585"/>
      <c r="AP23" s="585"/>
      <c r="AQ23" s="585"/>
      <c r="AR23" s="70"/>
      <c r="AS23" s="603">
        <f t="shared" si="8"/>
        <v>0</v>
      </c>
      <c r="AT23" s="585"/>
      <c r="AU23" s="585"/>
      <c r="AV23" s="585"/>
      <c r="AW23" s="70"/>
      <c r="AX23" s="603">
        <f t="shared" si="9"/>
        <v>0</v>
      </c>
      <c r="AY23" s="585"/>
      <c r="AZ23" s="585"/>
      <c r="BA23" s="585"/>
      <c r="BB23" s="70"/>
      <c r="BC23" s="603">
        <f t="shared" si="10"/>
        <v>0</v>
      </c>
      <c r="BD23" s="585"/>
      <c r="BE23" s="585"/>
      <c r="BF23" s="585"/>
      <c r="BG23" s="70"/>
      <c r="BH23" s="603">
        <f t="shared" si="11"/>
        <v>0</v>
      </c>
      <c r="BI23" s="585"/>
      <c r="BJ23" s="585"/>
      <c r="BK23" s="585"/>
      <c r="BL23" s="70"/>
      <c r="BM23" s="603">
        <f t="shared" si="12"/>
        <v>0</v>
      </c>
      <c r="BN23" s="585"/>
      <c r="BO23" s="585"/>
      <c r="BP23" s="585"/>
      <c r="BQ23" s="70"/>
      <c r="BR23" s="603">
        <f t="shared" si="13"/>
        <v>0</v>
      </c>
      <c r="BS23" s="585"/>
      <c r="BT23" s="585"/>
      <c r="BU23" s="585"/>
      <c r="BV23" s="70"/>
      <c r="BW23" s="603">
        <f t="shared" si="14"/>
        <v>0</v>
      </c>
      <c r="BX23" s="585"/>
      <c r="BY23" s="585"/>
      <c r="BZ23" s="585"/>
      <c r="CA23" s="70"/>
      <c r="CB23" s="603">
        <f t="shared" si="15"/>
        <v>0</v>
      </c>
      <c r="CC23" s="585"/>
      <c r="CD23" s="585"/>
      <c r="CE23" s="585"/>
      <c r="CF23" s="70"/>
      <c r="CG23" s="603">
        <f t="shared" si="16"/>
        <v>0</v>
      </c>
      <c r="CH23" s="585"/>
      <c r="CI23" s="585"/>
      <c r="CJ23" s="585"/>
      <c r="CK23" s="70"/>
      <c r="CL23" s="603">
        <f t="shared" si="17"/>
        <v>0</v>
      </c>
      <c r="CM23" s="585"/>
      <c r="CN23" s="585"/>
      <c r="CO23" s="585"/>
      <c r="CP23" s="71"/>
      <c r="CQ23" s="603">
        <f t="shared" si="18"/>
        <v>0</v>
      </c>
      <c r="CR23" s="585"/>
      <c r="CS23" s="585"/>
      <c r="CT23" s="585"/>
      <c r="CU23" s="70"/>
      <c r="CV23" s="603">
        <f t="shared" si="19"/>
        <v>0</v>
      </c>
      <c r="CW23" s="585"/>
      <c r="CX23" s="585"/>
      <c r="CY23" s="585"/>
      <c r="CZ23" s="70"/>
      <c r="DA23" s="603">
        <f t="shared" si="20"/>
        <v>0</v>
      </c>
      <c r="DB23" s="585"/>
      <c r="DC23" s="585"/>
      <c r="DD23" s="585"/>
      <c r="DE23" s="70"/>
      <c r="DF23" s="603">
        <f t="shared" si="21"/>
        <v>0</v>
      </c>
      <c r="DG23" s="585"/>
      <c r="DH23" s="585"/>
      <c r="DI23" s="585"/>
      <c r="DJ23" s="71"/>
    </row>
    <row r="24" spans="1:114" s="63" customFormat="1" ht="15.95" customHeight="1" x14ac:dyDescent="0.25">
      <c r="A24" s="207" t="s">
        <v>336</v>
      </c>
      <c r="B24" s="145" t="s">
        <v>153</v>
      </c>
      <c r="C24" s="193"/>
      <c r="D24" s="55"/>
      <c r="E24" s="56"/>
      <c r="F24" s="183"/>
      <c r="G24" s="196"/>
      <c r="H24" s="206"/>
      <c r="I24" s="483">
        <f t="shared" si="0"/>
        <v>0</v>
      </c>
      <c r="J24" s="504">
        <f>IF(Т_РВО="Перший бакалаврський",IF(Т_ФН="денна",O24*$S$2+T24*$X$2+Y24*$AC$2+AD24*$AH$2+AI24*$AM$2+AN24*$AR$2+AS24*$AW$2+AX24*$BB$2+BC24*$BG$2+BH24*$BL$2+BM24*$BQ$2+BR24*$BV$2+BW24*$CA$2+CB24*$CF$2,O24+T24+Y24+AD24+AI24+AN24+AS24+AX24+BC24+BH24+BM24+BR24+BW24+CB24+CG24+CL24+CQ24+CV24+DA24+DF24),IF(Т_ФН="денна",O24*$S$2+T24*$X$2+Y24*$AC$2+AD24*$AH$2+AI24*$AM$2+AN24*$AR$2,O24+T24+Y24+AD24+AI24+AN24))</f>
        <v>0</v>
      </c>
      <c r="K24" s="504">
        <f>IF(Т_РВО="Перший бакалаврський",IF(Т_ФН="денна",P24*$S$2+U24*$X$2+Z24*$AC$2+AE24*$AH$2+AJ24*$AM$2+AO24*$AR$2+AT24*$AW$2+AY24*$BB$2+BD24*$BG$2+BI24*$BL$2+BN24*$BQ$2+BS24*$BV$2+BX24*$CA$2+CC24*$CF$2,P24+U24+Z24+AE24+AJ24+AO24+AT24+AY24+BD24+BI24+BN24+BS24+BX24+CC24+CH24+CM24+CR24+CW24+DB24+DG24),IF(Т_ФН="денна",P24*$S$2+U24*$X$2+Z24*$AC$2+AE24*$AH$2+AJ24*$AM$2+AO24*$AR$2,P24+U24+Z24+AE24+AJ24+AO24))</f>
        <v>0</v>
      </c>
      <c r="L24" s="504">
        <f>IF(Т_РВО="Перший бакалаврський",IF(Т_ФН="денна",Q24*$S$2+V24*$X$2+AA24*$AC$2+AF24*$AH$2+AK24*$AM$2+AP24*$AR$2+AU24*$AW$2+AZ24*$BB$2+BE24*$BG$2+BJ24*$BL$2+BO24*$BQ$2+BT24*$BV$2+BY24*$CA$2+CD24*$CF$2,Q24+V24+AA24+AF24+AK24+AP24+AU24+AZ24+BE24+BJ24+BO24+BT24+BY24+CD24+CI24+CN24+CS24+CX24+DC24+DH24),IF(Т_ФН="денна",Q24*$S$2+V24*$X$2+AA24*$AC$2+AF24*$AH$2+AK24*$AM$2+AP24*$AR$2,Q24+V24+AA24+AF24+AK24+AP24))</f>
        <v>0</v>
      </c>
      <c r="M24" s="504">
        <f>IF(Т_РВО="Перший бакалаврський",IF(Т_ФН="денна",R24*$S$2+W24*$X$2+AB24*$AC$2+AG24*$AH$2+AL24*$AM$2+AQ24*$AR$2+AV24*$AW$2+BA24*$BB$2+BF24*$BG$2+BK24*$BL$2+BP24*$BQ$2+BU24*$BV$2+BZ24*$CA$2+CE24*$CF$2,R24+W24+AB24+AG24+AL24+AQ24+AV24+BA24+BF24+BK24+BP24+BU24+BZ24+CE24+CJ24+CO24+CT24+CY24+DD24+DI24),IF(Т_ФН="денна",R24*$S$2+W24*$X$2+AB24*$AC$2+AG24*$AH$2+AL24*$AM$2+AQ24*$AR$2,R24+W24+AB24+AG24+AL24+AQ24))</f>
        <v>0</v>
      </c>
      <c r="N24" s="505">
        <f t="shared" si="1"/>
        <v>0</v>
      </c>
      <c r="O24" s="603">
        <f t="shared" si="2"/>
        <v>0</v>
      </c>
      <c r="P24" s="585"/>
      <c r="Q24" s="585"/>
      <c r="R24" s="585"/>
      <c r="S24" s="70"/>
      <c r="T24" s="603">
        <f t="shared" si="3"/>
        <v>0</v>
      </c>
      <c r="U24" s="585"/>
      <c r="V24" s="585"/>
      <c r="W24" s="585"/>
      <c r="X24" s="70"/>
      <c r="Y24" s="603">
        <f t="shared" si="4"/>
        <v>0</v>
      </c>
      <c r="Z24" s="585"/>
      <c r="AA24" s="585"/>
      <c r="AB24" s="585"/>
      <c r="AC24" s="70"/>
      <c r="AD24" s="603">
        <f t="shared" si="5"/>
        <v>0</v>
      </c>
      <c r="AE24" s="585"/>
      <c r="AF24" s="585"/>
      <c r="AG24" s="585"/>
      <c r="AH24" s="70"/>
      <c r="AI24" s="603">
        <f t="shared" si="6"/>
        <v>0</v>
      </c>
      <c r="AJ24" s="585"/>
      <c r="AK24" s="585"/>
      <c r="AL24" s="585"/>
      <c r="AM24" s="70"/>
      <c r="AN24" s="603">
        <f t="shared" si="7"/>
        <v>0</v>
      </c>
      <c r="AO24" s="585"/>
      <c r="AP24" s="585"/>
      <c r="AQ24" s="585"/>
      <c r="AR24" s="70"/>
      <c r="AS24" s="603">
        <f t="shared" si="8"/>
        <v>0</v>
      </c>
      <c r="AT24" s="585"/>
      <c r="AU24" s="585"/>
      <c r="AV24" s="585"/>
      <c r="AW24" s="70"/>
      <c r="AX24" s="603">
        <f t="shared" si="9"/>
        <v>0</v>
      </c>
      <c r="AY24" s="585"/>
      <c r="AZ24" s="585"/>
      <c r="BA24" s="585"/>
      <c r="BB24" s="70"/>
      <c r="BC24" s="603">
        <f t="shared" si="10"/>
        <v>0</v>
      </c>
      <c r="BD24" s="585"/>
      <c r="BE24" s="585"/>
      <c r="BF24" s="585"/>
      <c r="BG24" s="70"/>
      <c r="BH24" s="603">
        <f t="shared" si="11"/>
        <v>0</v>
      </c>
      <c r="BI24" s="585"/>
      <c r="BJ24" s="585"/>
      <c r="BK24" s="585"/>
      <c r="BL24" s="70"/>
      <c r="BM24" s="603">
        <f t="shared" si="12"/>
        <v>0</v>
      </c>
      <c r="BN24" s="585"/>
      <c r="BO24" s="585"/>
      <c r="BP24" s="585"/>
      <c r="BQ24" s="70"/>
      <c r="BR24" s="603">
        <f t="shared" si="13"/>
        <v>0</v>
      </c>
      <c r="BS24" s="585"/>
      <c r="BT24" s="585"/>
      <c r="BU24" s="585"/>
      <c r="BV24" s="70"/>
      <c r="BW24" s="603">
        <f t="shared" si="14"/>
        <v>0</v>
      </c>
      <c r="BX24" s="585"/>
      <c r="BY24" s="585"/>
      <c r="BZ24" s="585"/>
      <c r="CA24" s="70"/>
      <c r="CB24" s="603">
        <f t="shared" si="15"/>
        <v>0</v>
      </c>
      <c r="CC24" s="585"/>
      <c r="CD24" s="585"/>
      <c r="CE24" s="585"/>
      <c r="CF24" s="70"/>
      <c r="CG24" s="603">
        <f t="shared" si="16"/>
        <v>0</v>
      </c>
      <c r="CH24" s="585"/>
      <c r="CI24" s="585"/>
      <c r="CJ24" s="585"/>
      <c r="CK24" s="70"/>
      <c r="CL24" s="603">
        <f t="shared" si="17"/>
        <v>0</v>
      </c>
      <c r="CM24" s="585"/>
      <c r="CN24" s="585"/>
      <c r="CO24" s="585"/>
      <c r="CP24" s="71"/>
      <c r="CQ24" s="603">
        <f t="shared" si="18"/>
        <v>0</v>
      </c>
      <c r="CR24" s="585"/>
      <c r="CS24" s="585"/>
      <c r="CT24" s="585"/>
      <c r="CU24" s="70"/>
      <c r="CV24" s="603">
        <f t="shared" si="19"/>
        <v>0</v>
      </c>
      <c r="CW24" s="585"/>
      <c r="CX24" s="585"/>
      <c r="CY24" s="585"/>
      <c r="CZ24" s="70"/>
      <c r="DA24" s="603">
        <f t="shared" si="20"/>
        <v>0</v>
      </c>
      <c r="DB24" s="585"/>
      <c r="DC24" s="585"/>
      <c r="DD24" s="585"/>
      <c r="DE24" s="70"/>
      <c r="DF24" s="603">
        <f t="shared" si="21"/>
        <v>0</v>
      </c>
      <c r="DG24" s="585"/>
      <c r="DH24" s="585"/>
      <c r="DI24" s="585"/>
      <c r="DJ24" s="71"/>
    </row>
    <row r="25" spans="1:114" s="63" customFormat="1" ht="15.95" customHeight="1" x14ac:dyDescent="0.25">
      <c r="A25" s="207" t="s">
        <v>337</v>
      </c>
      <c r="B25" s="145" t="s">
        <v>154</v>
      </c>
      <c r="C25" s="193"/>
      <c r="D25" s="55"/>
      <c r="E25" s="56"/>
      <c r="F25" s="56"/>
      <c r="G25" s="196"/>
      <c r="H25" s="58"/>
      <c r="I25" s="483">
        <f t="shared" ref="I25:I26" si="22">H25*30</f>
        <v>0</v>
      </c>
      <c r="J25" s="504">
        <f>IF(Т_РВО="Перший бакалаврський",IF(Т_ФН="денна",O25*$S$2+T25*$X$2+Y25*$AC$2+AD25*$AH$2+AI25*$AM$2+AN25*$AR$2+AS25*$AW$2+AX25*$BB$2+BC25*$BG$2+BH25*$BL$2+BM25*$BQ$2+BR25*$BV$2+BW25*$CA$2+CB25*$CF$2,O25+T25+Y25+AD25+AI25+AN25+AS25+AX25+BC25+BH25+BM25+BR25+BW25+CB25+CG25+CL25+CQ25+CV25+DA25+DF25),IF(Т_ФН="денна",O25*$S$2+T25*$X$2+Y25*$AC$2+AD25*$AH$2+AI25*$AM$2+AN25*$AR$2,O25+T25+Y25+AD25+AI25+AN25))</f>
        <v>0</v>
      </c>
      <c r="K25" s="504">
        <f>IF(Т_РВО="Перший бакалаврський",IF(Т_ФН="денна",P25*$S$2+U25*$X$2+Z25*$AC$2+AE25*$AH$2+AJ25*$AM$2+AO25*$AR$2+AT25*$AW$2+AY25*$BB$2+BD25*$BG$2+BI25*$BL$2+BN25*$BQ$2+BS25*$BV$2+BX25*$CA$2+CC25*$CF$2,P25+U25+Z25+AE25+AJ25+AO25+AT25+AY25+BD25+BI25+BN25+BS25+BX25+CC25+CH25+CM25+CR25+CW25+DB25+DG25),IF(Т_ФН="денна",P25*$S$2+U25*$X$2+Z25*$AC$2+AE25*$AH$2+AJ25*$AM$2+AO25*$AR$2,P25+U25+Z25+AE25+AJ25+AO25))</f>
        <v>0</v>
      </c>
      <c r="L25" s="504">
        <f>IF(Т_РВО="Перший бакалаврський",IF(Т_ФН="денна",Q25*$S$2+V25*$X$2+AA25*$AC$2+AF25*$AH$2+AK25*$AM$2+AP25*$AR$2+AU25*$AW$2+AZ25*$BB$2+BE25*$BG$2+BJ25*$BL$2+BO25*$BQ$2+BT25*$BV$2+BY25*$CA$2+CD25*$CF$2,Q25+V25+AA25+AF25+AK25+AP25+AU25+AZ25+BE25+BJ25+BO25+BT25+BY25+CD25+CI25+CN25+CS25+CX25+DC25+DH25),IF(Т_ФН="денна",Q25*$S$2+V25*$X$2+AA25*$AC$2+AF25*$AH$2+AK25*$AM$2+AP25*$AR$2,Q25+V25+AA25+AF25+AK25+AP25))</f>
        <v>0</v>
      </c>
      <c r="M25" s="504">
        <f>IF(Т_РВО="Перший бакалаврський",IF(Т_ФН="денна",R25*$S$2+W25*$X$2+AB25*$AC$2+AG25*$AH$2+AL25*$AM$2+AQ25*$AR$2+AV25*$AW$2+BA25*$BB$2+BF25*$BG$2+BK25*$BL$2+BP25*$BQ$2+BU25*$BV$2+BZ25*$CA$2+CE25*$CF$2,R25+W25+AB25+AG25+AL25+AQ25+AV25+BA25+BF25+BK25+BP25+BU25+BZ25+CE25+CJ25+CO25+CT25+CY25+DD25+DI25),IF(Т_ФН="денна",R25*$S$2+W25*$X$2+AB25*$AC$2+AG25*$AH$2+AL25*$AM$2+AQ25*$AR$2,R25+W25+AB25+AG25+AL25+AQ25))</f>
        <v>0</v>
      </c>
      <c r="N25" s="505">
        <f t="shared" si="1"/>
        <v>0</v>
      </c>
      <c r="O25" s="603">
        <f t="shared" si="2"/>
        <v>0</v>
      </c>
      <c r="P25" s="584"/>
      <c r="Q25" s="584"/>
      <c r="R25" s="584"/>
      <c r="S25" s="74"/>
      <c r="T25" s="603">
        <f t="shared" si="3"/>
        <v>0</v>
      </c>
      <c r="U25" s="584"/>
      <c r="V25" s="584"/>
      <c r="W25" s="584"/>
      <c r="X25" s="74"/>
      <c r="Y25" s="603">
        <f t="shared" si="4"/>
        <v>0</v>
      </c>
      <c r="Z25" s="584"/>
      <c r="AA25" s="584"/>
      <c r="AB25" s="584"/>
      <c r="AC25" s="74"/>
      <c r="AD25" s="603">
        <f t="shared" si="5"/>
        <v>0</v>
      </c>
      <c r="AE25" s="584"/>
      <c r="AF25" s="584"/>
      <c r="AG25" s="584"/>
      <c r="AH25" s="74"/>
      <c r="AI25" s="603">
        <f t="shared" si="6"/>
        <v>0</v>
      </c>
      <c r="AJ25" s="584"/>
      <c r="AK25" s="584"/>
      <c r="AL25" s="584"/>
      <c r="AM25" s="74"/>
      <c r="AN25" s="603">
        <f t="shared" si="7"/>
        <v>0</v>
      </c>
      <c r="AO25" s="584"/>
      <c r="AP25" s="584"/>
      <c r="AQ25" s="584"/>
      <c r="AR25" s="74"/>
      <c r="AS25" s="603">
        <f t="shared" si="8"/>
        <v>0</v>
      </c>
      <c r="AT25" s="584"/>
      <c r="AU25" s="584"/>
      <c r="AV25" s="584"/>
      <c r="AW25" s="74"/>
      <c r="AX25" s="603">
        <f t="shared" si="9"/>
        <v>0</v>
      </c>
      <c r="AY25" s="584"/>
      <c r="AZ25" s="584"/>
      <c r="BA25" s="584"/>
      <c r="BB25" s="74"/>
      <c r="BC25" s="603">
        <f t="shared" si="10"/>
        <v>0</v>
      </c>
      <c r="BD25" s="584"/>
      <c r="BE25" s="584"/>
      <c r="BF25" s="584"/>
      <c r="BG25" s="74"/>
      <c r="BH25" s="603">
        <f t="shared" si="11"/>
        <v>0</v>
      </c>
      <c r="BI25" s="584"/>
      <c r="BJ25" s="584"/>
      <c r="BK25" s="584"/>
      <c r="BL25" s="74"/>
      <c r="BM25" s="603">
        <f t="shared" si="12"/>
        <v>0</v>
      </c>
      <c r="BN25" s="584"/>
      <c r="BO25" s="584"/>
      <c r="BP25" s="584"/>
      <c r="BQ25" s="74"/>
      <c r="BR25" s="603">
        <f t="shared" si="13"/>
        <v>0</v>
      </c>
      <c r="BS25" s="584"/>
      <c r="BT25" s="584"/>
      <c r="BU25" s="584"/>
      <c r="BV25" s="74"/>
      <c r="BW25" s="603">
        <f t="shared" si="14"/>
        <v>0</v>
      </c>
      <c r="BX25" s="584"/>
      <c r="BY25" s="584"/>
      <c r="BZ25" s="584"/>
      <c r="CA25" s="74"/>
      <c r="CB25" s="603">
        <f t="shared" si="15"/>
        <v>0</v>
      </c>
      <c r="CC25" s="584"/>
      <c r="CD25" s="584"/>
      <c r="CE25" s="584"/>
      <c r="CF25" s="74"/>
      <c r="CG25" s="603">
        <f t="shared" si="16"/>
        <v>0</v>
      </c>
      <c r="CH25" s="584"/>
      <c r="CI25" s="584"/>
      <c r="CJ25" s="584"/>
      <c r="CK25" s="74"/>
      <c r="CL25" s="603">
        <f t="shared" si="17"/>
        <v>0</v>
      </c>
      <c r="CM25" s="584"/>
      <c r="CN25" s="584"/>
      <c r="CO25" s="584"/>
      <c r="CP25" s="75"/>
      <c r="CQ25" s="603">
        <f t="shared" si="18"/>
        <v>0</v>
      </c>
      <c r="CR25" s="584"/>
      <c r="CS25" s="584"/>
      <c r="CT25" s="584"/>
      <c r="CU25" s="74"/>
      <c r="CV25" s="603">
        <f t="shared" si="19"/>
        <v>0</v>
      </c>
      <c r="CW25" s="584"/>
      <c r="CX25" s="584"/>
      <c r="CY25" s="584"/>
      <c r="CZ25" s="74"/>
      <c r="DA25" s="603">
        <f t="shared" si="20"/>
        <v>0</v>
      </c>
      <c r="DB25" s="584"/>
      <c r="DC25" s="584"/>
      <c r="DD25" s="584"/>
      <c r="DE25" s="74"/>
      <c r="DF25" s="603">
        <f t="shared" si="21"/>
        <v>0</v>
      </c>
      <c r="DG25" s="584"/>
      <c r="DH25" s="584"/>
      <c r="DI25" s="584"/>
      <c r="DJ25" s="75"/>
    </row>
    <row r="26" spans="1:114" s="63" customFormat="1" ht="15.95" customHeight="1" x14ac:dyDescent="0.25">
      <c r="A26" s="604"/>
      <c r="B26" s="605"/>
      <c r="C26" s="193"/>
      <c r="D26" s="65"/>
      <c r="E26" s="194"/>
      <c r="F26" s="195"/>
      <c r="G26" s="196"/>
      <c r="H26" s="64"/>
      <c r="I26" s="485">
        <f t="shared" si="22"/>
        <v>0</v>
      </c>
      <c r="J26" s="606">
        <f>IF(Т_РВО="Перший бакалаврський",IF(Т_ФН="денна",O26*$S$2+T26*$X$2+Y26*$AC$2+AD26*$AH$2+AI26*$AM$2+AN26*$AR$2+AS26*$AW$2+AX26*$BB$2+BC26*$BG$2+BH26*$BL$2+BM26*$BQ$2+BR26*$BV$2+BW26*$CA$2+CB26*$CF$2,O26+T26+Y26+AD26+AI26+AN26+AS26+AX26+BC26+BH26+BM26+BR26+BW26+CB26+CG26+CL26+CQ26+CV26+DA26+DF26),IF(Т_ФН="денна",O26*$S$2+T26*$X$2+Y26*$AC$2+AD26*$AH$2+AI26*$AM$2+AN26*$AR$2,O26+T26+Y26+AD26+AI26+AN26))</f>
        <v>0</v>
      </c>
      <c r="K26" s="606">
        <f>IF(Т_РВО="Перший бакалаврський",IF(Т_ФН="денна",P26*$S$2+U26*$X$2+Z26*$AC$2+AE26*$AH$2+AJ26*$AM$2+AO26*$AR$2+AT26*$AW$2+AY26*$BB$2+BD26*$BG$2+BI26*$BL$2+BN26*$BQ$2+BS26*$BV$2+BX26*$CA$2+CC26*$CF$2,P26+U26+Z26+AE26+AJ26+AO26+AT26+AY26+BD26+BI26+BN26+BS26+BX26+CC26+CH26+CM26+CR26+CW26+DB26+DG26),IF(Т_ФН="денна",P26*$S$2+U26*$X$2+Z26*$AC$2+AE26*$AH$2+AJ26*$AM$2+AO26*$AR$2,P26+U26+Z26+AE26+AJ26+AO26))</f>
        <v>0</v>
      </c>
      <c r="L26" s="606">
        <f>IF(Т_РВО="Перший бакалаврський",IF(Т_ФН="денна",Q26*$S$2+V26*$X$2+AA26*$AC$2+AF26*$AH$2+AK26*$AM$2+AP26*$AR$2+AU26*$AW$2+AZ26*$BB$2+BE26*$BG$2+BJ26*$BL$2+BO26*$BQ$2+BT26*$BV$2+BY26*$CA$2+CD26*$CF$2,Q26+V26+AA26+AF26+AK26+AP26+AU26+AZ26+BE26+BJ26+BO26+BT26+BY26+CD26+CI26+CN26+CS26+CX26+DC26+DH26),IF(Т_ФН="денна",Q26*$S$2+V26*$X$2+AA26*$AC$2+AF26*$AH$2+AK26*$AM$2+AP26*$AR$2,Q26+V26+AA26+AF26+AK26+AP26))</f>
        <v>0</v>
      </c>
      <c r="M26" s="606">
        <f>IF(Т_РВО="Перший бакалаврський",IF(Т_ФН="денна",R26*$S$2+W26*$X$2+AB26*$AC$2+AG26*$AH$2+AL26*$AM$2+AQ26*$AR$2+AV26*$AW$2+BA26*$BB$2+BF26*$BG$2+BK26*$BL$2+BP26*$BQ$2+BU26*$BV$2+BZ26*$CA$2+CE26*$CF$2,R26+W26+AB26+AG26+AL26+AQ26+AV26+BA26+BF26+BK26+BP26+BU26+BZ26+CE26+CJ26+CO26+CT26+CY26+DD26+DI26),IF(Т_ФН="денна",R26*$S$2+W26*$X$2+AB26*$AC$2+AG26*$AH$2+AL26*$AM$2+AQ26*$AR$2,R26+W26+AB26+AG26+AL26+AQ26))</f>
        <v>0</v>
      </c>
      <c r="N26" s="607">
        <f t="shared" ref="N26" si="23">I26-J26</f>
        <v>0</v>
      </c>
      <c r="O26" s="608">
        <f t="shared" si="2"/>
        <v>0</v>
      </c>
      <c r="P26" s="586"/>
      <c r="Q26" s="586"/>
      <c r="R26" s="586"/>
      <c r="S26" s="66"/>
      <c r="T26" s="608">
        <f t="shared" si="3"/>
        <v>0</v>
      </c>
      <c r="U26" s="586"/>
      <c r="V26" s="586"/>
      <c r="W26" s="586"/>
      <c r="X26" s="66"/>
      <c r="Y26" s="608">
        <f t="shared" si="4"/>
        <v>0</v>
      </c>
      <c r="Z26" s="586"/>
      <c r="AA26" s="586"/>
      <c r="AB26" s="586"/>
      <c r="AC26" s="66"/>
      <c r="AD26" s="608">
        <f t="shared" si="5"/>
        <v>0</v>
      </c>
      <c r="AE26" s="586"/>
      <c r="AF26" s="586"/>
      <c r="AG26" s="586"/>
      <c r="AH26" s="66"/>
      <c r="AI26" s="608">
        <f t="shared" si="6"/>
        <v>0</v>
      </c>
      <c r="AJ26" s="586"/>
      <c r="AK26" s="586"/>
      <c r="AL26" s="586"/>
      <c r="AM26" s="66"/>
      <c r="AN26" s="608">
        <f t="shared" si="7"/>
        <v>0</v>
      </c>
      <c r="AO26" s="586"/>
      <c r="AP26" s="586"/>
      <c r="AQ26" s="586"/>
      <c r="AR26" s="66"/>
      <c r="AS26" s="608">
        <f t="shared" si="8"/>
        <v>0</v>
      </c>
      <c r="AT26" s="586"/>
      <c r="AU26" s="586"/>
      <c r="AV26" s="586"/>
      <c r="AW26" s="66"/>
      <c r="AX26" s="608">
        <f t="shared" si="9"/>
        <v>0</v>
      </c>
      <c r="AY26" s="586"/>
      <c r="AZ26" s="586"/>
      <c r="BA26" s="586"/>
      <c r="BB26" s="66"/>
      <c r="BC26" s="608">
        <f t="shared" si="10"/>
        <v>0</v>
      </c>
      <c r="BD26" s="586"/>
      <c r="BE26" s="586"/>
      <c r="BF26" s="586"/>
      <c r="BG26" s="66"/>
      <c r="BH26" s="608">
        <f t="shared" si="11"/>
        <v>0</v>
      </c>
      <c r="BI26" s="586"/>
      <c r="BJ26" s="586"/>
      <c r="BK26" s="586"/>
      <c r="BL26" s="66"/>
      <c r="BM26" s="608">
        <f t="shared" si="12"/>
        <v>0</v>
      </c>
      <c r="BN26" s="586"/>
      <c r="BO26" s="586"/>
      <c r="BP26" s="586"/>
      <c r="BQ26" s="66"/>
      <c r="BR26" s="608">
        <f t="shared" si="13"/>
        <v>0</v>
      </c>
      <c r="BS26" s="586"/>
      <c r="BT26" s="586"/>
      <c r="BU26" s="586"/>
      <c r="BV26" s="66"/>
      <c r="BW26" s="608">
        <f t="shared" si="14"/>
        <v>0</v>
      </c>
      <c r="BX26" s="586"/>
      <c r="BY26" s="586"/>
      <c r="BZ26" s="586"/>
      <c r="CA26" s="66"/>
      <c r="CB26" s="608">
        <f t="shared" si="15"/>
        <v>0</v>
      </c>
      <c r="CC26" s="586"/>
      <c r="CD26" s="586"/>
      <c r="CE26" s="586"/>
      <c r="CF26" s="66"/>
      <c r="CG26" s="608">
        <f t="shared" si="16"/>
        <v>0</v>
      </c>
      <c r="CH26" s="586"/>
      <c r="CI26" s="586"/>
      <c r="CJ26" s="586"/>
      <c r="CK26" s="66"/>
      <c r="CL26" s="608">
        <f t="shared" si="17"/>
        <v>0</v>
      </c>
      <c r="CM26" s="586"/>
      <c r="CN26" s="586"/>
      <c r="CO26" s="586"/>
      <c r="CP26" s="67"/>
      <c r="CQ26" s="608">
        <f t="shared" si="18"/>
        <v>0</v>
      </c>
      <c r="CR26" s="586"/>
      <c r="CS26" s="586"/>
      <c r="CT26" s="586"/>
      <c r="CU26" s="66"/>
      <c r="CV26" s="608">
        <f t="shared" si="19"/>
        <v>0</v>
      </c>
      <c r="CW26" s="586"/>
      <c r="CX26" s="586"/>
      <c r="CY26" s="586"/>
      <c r="CZ26" s="66"/>
      <c r="DA26" s="608">
        <f t="shared" si="20"/>
        <v>0</v>
      </c>
      <c r="DB26" s="586"/>
      <c r="DC26" s="586"/>
      <c r="DD26" s="586"/>
      <c r="DE26" s="66"/>
      <c r="DF26" s="608">
        <f t="shared" si="21"/>
        <v>0</v>
      </c>
      <c r="DG26" s="586"/>
      <c r="DH26" s="586"/>
      <c r="DI26" s="586"/>
      <c r="DJ26" s="67"/>
    </row>
    <row r="27" spans="1:114" s="68" customFormat="1" ht="15.95" customHeight="1" x14ac:dyDescent="0.25">
      <c r="A27" s="609" t="s">
        <v>139</v>
      </c>
      <c r="B27" s="610"/>
      <c r="C27" s="610"/>
      <c r="D27" s="610"/>
      <c r="E27" s="610"/>
      <c r="F27" s="610"/>
      <c r="G27" s="611"/>
      <c r="H27" s="612">
        <f>SUM(H12:H26)</f>
        <v>0</v>
      </c>
      <c r="I27" s="613">
        <f>SUM(I12:I26)</f>
        <v>0</v>
      </c>
      <c r="J27" s="614">
        <f>SUM(J12:J26)</f>
        <v>0</v>
      </c>
      <c r="K27" s="614">
        <f t="shared" ref="K27:N27" si="24">SUM(K12:K26)</f>
        <v>0</v>
      </c>
      <c r="L27" s="614">
        <f t="shared" si="24"/>
        <v>0</v>
      </c>
      <c r="M27" s="614">
        <f t="shared" si="24"/>
        <v>0</v>
      </c>
      <c r="N27" s="614">
        <f t="shared" si="24"/>
        <v>0</v>
      </c>
      <c r="O27" s="615">
        <f t="shared" ref="O27:BB27" si="25">SUM(O12:O26)</f>
        <v>0</v>
      </c>
      <c r="P27" s="616"/>
      <c r="Q27" s="617"/>
      <c r="R27" s="618"/>
      <c r="S27" s="614">
        <f t="shared" si="25"/>
        <v>0</v>
      </c>
      <c r="T27" s="615">
        <f t="shared" si="25"/>
        <v>0</v>
      </c>
      <c r="U27" s="616"/>
      <c r="V27" s="617"/>
      <c r="W27" s="618"/>
      <c r="X27" s="614">
        <f t="shared" si="25"/>
        <v>0</v>
      </c>
      <c r="Y27" s="615">
        <f t="shared" si="25"/>
        <v>0</v>
      </c>
      <c r="Z27" s="616"/>
      <c r="AA27" s="617"/>
      <c r="AB27" s="618"/>
      <c r="AC27" s="614">
        <f t="shared" si="25"/>
        <v>0</v>
      </c>
      <c r="AD27" s="615">
        <f t="shared" si="25"/>
        <v>0</v>
      </c>
      <c r="AE27" s="616"/>
      <c r="AF27" s="617"/>
      <c r="AG27" s="618"/>
      <c r="AH27" s="614">
        <f t="shared" si="25"/>
        <v>0</v>
      </c>
      <c r="AI27" s="615">
        <f t="shared" si="25"/>
        <v>0</v>
      </c>
      <c r="AJ27" s="616"/>
      <c r="AK27" s="617"/>
      <c r="AL27" s="618"/>
      <c r="AM27" s="614">
        <f t="shared" si="25"/>
        <v>0</v>
      </c>
      <c r="AN27" s="615">
        <f t="shared" si="25"/>
        <v>0</v>
      </c>
      <c r="AO27" s="616"/>
      <c r="AP27" s="617"/>
      <c r="AQ27" s="618"/>
      <c r="AR27" s="614">
        <f t="shared" si="25"/>
        <v>0</v>
      </c>
      <c r="AS27" s="615">
        <f t="shared" si="25"/>
        <v>0</v>
      </c>
      <c r="AT27" s="616"/>
      <c r="AU27" s="617"/>
      <c r="AV27" s="618"/>
      <c r="AW27" s="614">
        <f t="shared" si="25"/>
        <v>0</v>
      </c>
      <c r="AX27" s="615">
        <f t="shared" si="25"/>
        <v>0</v>
      </c>
      <c r="AY27" s="616"/>
      <c r="AZ27" s="617"/>
      <c r="BA27" s="618"/>
      <c r="BB27" s="614">
        <f t="shared" si="25"/>
        <v>0</v>
      </c>
      <c r="BC27" s="615">
        <f t="shared" ref="BC27:DJ27" si="26">SUM(BC12:BC26)</f>
        <v>0</v>
      </c>
      <c r="BD27" s="616"/>
      <c r="BE27" s="617"/>
      <c r="BF27" s="618"/>
      <c r="BG27" s="614">
        <f t="shared" si="26"/>
        <v>0</v>
      </c>
      <c r="BH27" s="615">
        <f t="shared" si="26"/>
        <v>0</v>
      </c>
      <c r="BI27" s="616"/>
      <c r="BJ27" s="617"/>
      <c r="BK27" s="618"/>
      <c r="BL27" s="614">
        <f t="shared" si="26"/>
        <v>0</v>
      </c>
      <c r="BM27" s="615">
        <f t="shared" si="26"/>
        <v>0</v>
      </c>
      <c r="BN27" s="616"/>
      <c r="BO27" s="617"/>
      <c r="BP27" s="618"/>
      <c r="BQ27" s="614">
        <f t="shared" si="26"/>
        <v>0</v>
      </c>
      <c r="BR27" s="615">
        <f t="shared" si="26"/>
        <v>0</v>
      </c>
      <c r="BS27" s="616"/>
      <c r="BT27" s="617"/>
      <c r="BU27" s="618"/>
      <c r="BV27" s="614">
        <f t="shared" si="26"/>
        <v>0</v>
      </c>
      <c r="BW27" s="615">
        <f t="shared" si="26"/>
        <v>0</v>
      </c>
      <c r="BX27" s="616"/>
      <c r="BY27" s="617"/>
      <c r="BZ27" s="618"/>
      <c r="CA27" s="614">
        <f t="shared" si="26"/>
        <v>0</v>
      </c>
      <c r="CB27" s="615">
        <f t="shared" si="26"/>
        <v>0</v>
      </c>
      <c r="CC27" s="616"/>
      <c r="CD27" s="617"/>
      <c r="CE27" s="618"/>
      <c r="CF27" s="614">
        <f t="shared" si="26"/>
        <v>0</v>
      </c>
      <c r="CG27" s="615">
        <f t="shared" si="26"/>
        <v>0</v>
      </c>
      <c r="CH27" s="616"/>
      <c r="CI27" s="617"/>
      <c r="CJ27" s="618"/>
      <c r="CK27" s="614">
        <f t="shared" si="26"/>
        <v>0</v>
      </c>
      <c r="CL27" s="615">
        <f t="shared" si="26"/>
        <v>0</v>
      </c>
      <c r="CM27" s="616"/>
      <c r="CN27" s="617"/>
      <c r="CO27" s="618"/>
      <c r="CP27" s="614">
        <f t="shared" si="26"/>
        <v>0</v>
      </c>
      <c r="CQ27" s="615">
        <f t="shared" si="26"/>
        <v>0</v>
      </c>
      <c r="CR27" s="616"/>
      <c r="CS27" s="617"/>
      <c r="CT27" s="618"/>
      <c r="CU27" s="614">
        <f t="shared" si="26"/>
        <v>0</v>
      </c>
      <c r="CV27" s="615">
        <f t="shared" si="26"/>
        <v>0</v>
      </c>
      <c r="CW27" s="616"/>
      <c r="CX27" s="617"/>
      <c r="CY27" s="618"/>
      <c r="CZ27" s="614">
        <f t="shared" si="26"/>
        <v>0</v>
      </c>
      <c r="DA27" s="615">
        <f t="shared" si="26"/>
        <v>0</v>
      </c>
      <c r="DB27" s="616"/>
      <c r="DC27" s="617"/>
      <c r="DD27" s="618"/>
      <c r="DE27" s="614">
        <f t="shared" si="26"/>
        <v>0</v>
      </c>
      <c r="DF27" s="615">
        <f t="shared" si="26"/>
        <v>0</v>
      </c>
      <c r="DG27" s="616"/>
      <c r="DH27" s="617"/>
      <c r="DI27" s="618"/>
      <c r="DJ27" s="624">
        <f t="shared" si="26"/>
        <v>0</v>
      </c>
    </row>
    <row r="28" spans="1:114" s="68" customFormat="1" ht="15.95" customHeight="1" x14ac:dyDescent="0.25">
      <c r="A28" s="190" t="s">
        <v>143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7"/>
      <c r="AN28" s="647"/>
      <c r="AO28" s="647"/>
      <c r="AP28" s="647"/>
      <c r="AQ28" s="647"/>
      <c r="AR28" s="647"/>
      <c r="AS28" s="647"/>
      <c r="AT28" s="647"/>
      <c r="AU28" s="647"/>
      <c r="AV28" s="647"/>
      <c r="AW28" s="647"/>
      <c r="AX28" s="647"/>
      <c r="AY28" s="647"/>
      <c r="AZ28" s="647"/>
      <c r="BA28" s="647"/>
      <c r="BB28" s="647"/>
      <c r="BC28" s="647"/>
      <c r="BD28" s="647"/>
      <c r="BE28" s="647"/>
      <c r="BF28" s="647"/>
      <c r="BG28" s="647"/>
      <c r="BH28" s="647"/>
      <c r="BI28" s="647"/>
      <c r="BJ28" s="647"/>
      <c r="BK28" s="647"/>
      <c r="BL28" s="647"/>
      <c r="BM28" s="647"/>
      <c r="BN28" s="647"/>
      <c r="BO28" s="647"/>
      <c r="BP28" s="647"/>
      <c r="BQ28" s="647"/>
      <c r="BR28" s="647"/>
      <c r="BS28" s="647"/>
      <c r="BT28" s="647"/>
      <c r="BU28" s="647"/>
      <c r="BV28" s="647"/>
      <c r="BW28" s="647"/>
      <c r="BX28" s="647"/>
      <c r="BY28" s="647"/>
      <c r="BZ28" s="647"/>
      <c r="CA28" s="647"/>
      <c r="CB28" s="647"/>
      <c r="CC28" s="647"/>
      <c r="CD28" s="647"/>
      <c r="CE28" s="647"/>
      <c r="CF28" s="647"/>
      <c r="CG28" s="647"/>
      <c r="CH28" s="647"/>
      <c r="CI28" s="647"/>
      <c r="CJ28" s="647"/>
      <c r="CK28" s="647"/>
      <c r="CL28" s="647"/>
      <c r="CM28" s="647"/>
      <c r="CN28" s="647"/>
      <c r="CO28" s="647"/>
      <c r="CP28" s="647"/>
      <c r="CQ28" s="647"/>
      <c r="CR28" s="647"/>
      <c r="CS28" s="647"/>
      <c r="CT28" s="647"/>
      <c r="CU28" s="647"/>
      <c r="CV28" s="647"/>
      <c r="CW28" s="647"/>
      <c r="CX28" s="647"/>
      <c r="CY28" s="647"/>
      <c r="CZ28" s="647"/>
      <c r="DA28" s="647"/>
      <c r="DB28" s="647"/>
      <c r="DC28" s="647"/>
      <c r="DD28" s="647"/>
      <c r="DE28" s="647"/>
      <c r="DF28" s="647"/>
      <c r="DG28" s="647"/>
      <c r="DH28" s="647"/>
      <c r="DI28" s="647"/>
      <c r="DJ28" s="191"/>
    </row>
    <row r="29" spans="1:114" s="63" customFormat="1" ht="15.95" customHeight="1" x14ac:dyDescent="0.25">
      <c r="A29" s="178" t="s">
        <v>114</v>
      </c>
      <c r="B29" s="160" t="s">
        <v>153</v>
      </c>
      <c r="C29" s="54"/>
      <c r="D29" s="55"/>
      <c r="E29" s="56"/>
      <c r="F29" s="183"/>
      <c r="G29" s="57"/>
      <c r="H29" s="206"/>
      <c r="I29" s="483">
        <f>H29*30</f>
        <v>0</v>
      </c>
      <c r="J29" s="506">
        <f>IF(Т_РВО="Перший бакалаврський",IF(Т_ФН="денна",O29*$S$2+T29*$X$2+Y29*$AC$2+AD29*$AH$2+AI29*$AM$2+AN29*$AR$2+AS29*$AW$2+AX29*$BB$2+BC29*$BG$2+BH29*$BL$2+BM29*$BQ$2+BR29*$BV$2+BW29*$CA$2+CB29*$CF$2,O29+T29+Y29+AD29+AI29+AN29+AS29+AX29+BC29+BH29+BM29+BR29+BW29+CB29+CG29+CL29+CQ29+CV29+DA29+DF29),IF(Т_ФН="денна",O29*$S$2+T29*$X$2+Y29*$AC$2+AD29*$AH$2+AI29*$AM$2+AN29*$AR$2,O29+T29+Y29+AD29+AI29+AN29))</f>
        <v>0</v>
      </c>
      <c r="K29" s="506">
        <f>IF(Т_РВО="Перший бакалаврський",IF(Т_ФН="денна",P29*$S$2+U29*$X$2+Z29*$AC$2+AE29*$AH$2+AJ29*$AM$2+AO29*$AR$2+AT29*$AW$2+AY29*$BB$2+BD29*$BG$2+BI29*$BL$2+BN29*$BQ$2+BS29*$BV$2+BX29*$CA$2+CC29*$CF$2,P29+U29+Z29+AE29+AJ29+AO29+AT29+AY29+BD29+BI29+BN29+BS29+BX29+CC29+CH29+CM29+CR29+CW29+DB29+DG29),IF(Т_ФН="денна",P29*$S$2+U29*$X$2+Z29*$AC$2+AE29*$AH$2+AJ29*$AM$2+AO29*$AR$2,P29+U29+Z29+AE29+AJ29+AO29))</f>
        <v>0</v>
      </c>
      <c r="L29" s="506">
        <f>IF(Т_РВО="Перший бакалаврський",IF(Т_ФН="денна",Q29*$S$2+V29*$X$2+AA29*$AC$2+AF29*$AH$2+AK29*$AM$2+AP29*$AR$2+AU29*$AW$2+AZ29*$BB$2+BE29*$BG$2+BJ29*$BL$2+BO29*$BQ$2+BT29*$BV$2+BY29*$CA$2+CD29*$CF$2,Q29+V29+AA29+AF29+AK29+AP29+AU29+AZ29+BE29+BJ29+BO29+BT29+BY29+CD29+CI29+CN29+CS29+CX29+DC29+DH29),IF(Т_ФН="денна",Q29*$S$2+V29*$X$2+AA29*$AC$2+AF29*$AH$2+AK29*$AM$2+AP29*$AR$2,Q29+V29+AA29+AF29+AK29+AP29))</f>
        <v>0</v>
      </c>
      <c r="M29" s="506">
        <f>IF(Т_РВО="Перший бакалаврський",IF(Т_ФН="денна",R29*$S$2+W29*$X$2+AB29*$AC$2+AG29*$AH$2+AL29*$AM$2+AQ29*$AR$2+AV29*$AW$2+BA29*$BB$2+BF29*$BG$2+BK29*$BL$2+BP29*$BQ$2+BU29*$BV$2+BZ29*$CA$2+CE29*$CF$2,R29+W29+AB29+AG29+AL29+AQ29+AV29+BA29+BF29+BK29+BP29+BU29+BZ29+CE29+CJ29+CO29+CT29+CY29+DD29+DI29),IF(Т_ФН="денна",R29*$S$2+W29*$X$2+AB29*$AC$2+AG29*$AH$2+AL29*$AM$2+AQ29*$AR$2,R29+W29+AB29+AG29+AL29+AQ29))</f>
        <v>0</v>
      </c>
      <c r="N29" s="507">
        <f>I29-J29</f>
        <v>0</v>
      </c>
      <c r="O29" s="629">
        <f t="shared" ref="O29:O69" si="27">P29+Q29+R29</f>
        <v>0</v>
      </c>
      <c r="P29" s="585"/>
      <c r="Q29" s="585"/>
      <c r="R29" s="585"/>
      <c r="S29" s="70"/>
      <c r="T29" s="629">
        <f t="shared" ref="T29:T49" si="28">U29+V29+W29</f>
        <v>0</v>
      </c>
      <c r="U29" s="585"/>
      <c r="V29" s="585"/>
      <c r="W29" s="585"/>
      <c r="X29" s="70"/>
      <c r="Y29" s="629">
        <f t="shared" ref="Y29:Y49" si="29">Z29+AA29+AB29</f>
        <v>0</v>
      </c>
      <c r="Z29" s="585"/>
      <c r="AA29" s="585"/>
      <c r="AB29" s="585"/>
      <c r="AC29" s="70"/>
      <c r="AD29" s="629">
        <f t="shared" ref="AD29:AD49" si="30">AE29+AF29+AG29</f>
        <v>0</v>
      </c>
      <c r="AE29" s="585"/>
      <c r="AF29" s="585"/>
      <c r="AG29" s="585"/>
      <c r="AH29" s="70"/>
      <c r="AI29" s="629">
        <f t="shared" ref="AI29:AI49" si="31">AJ29+AK29+AL29</f>
        <v>0</v>
      </c>
      <c r="AJ29" s="585"/>
      <c r="AK29" s="585"/>
      <c r="AL29" s="585"/>
      <c r="AM29" s="70"/>
      <c r="AN29" s="629">
        <f t="shared" ref="AN29:AN49" si="32">AO29+AP29+AQ29</f>
        <v>0</v>
      </c>
      <c r="AO29" s="585"/>
      <c r="AP29" s="585"/>
      <c r="AQ29" s="585"/>
      <c r="AR29" s="70"/>
      <c r="AS29" s="629">
        <f t="shared" ref="AS29:AS49" si="33">AT29+AU29+AV29</f>
        <v>0</v>
      </c>
      <c r="AT29" s="585"/>
      <c r="AU29" s="585"/>
      <c r="AV29" s="585"/>
      <c r="AW29" s="70"/>
      <c r="AX29" s="629">
        <f t="shared" ref="AX29:AX49" si="34">AY29+AZ29+BA29</f>
        <v>0</v>
      </c>
      <c r="AY29" s="585"/>
      <c r="AZ29" s="585"/>
      <c r="BA29" s="585"/>
      <c r="BB29" s="70"/>
      <c r="BC29" s="629">
        <f t="shared" ref="BC29:BC49" si="35">BD29+BE29+BF29</f>
        <v>0</v>
      </c>
      <c r="BD29" s="585"/>
      <c r="BE29" s="585"/>
      <c r="BF29" s="585"/>
      <c r="BG29" s="70"/>
      <c r="BH29" s="629">
        <f t="shared" ref="BH29:BH49" si="36">BI29+BJ29+BK29</f>
        <v>0</v>
      </c>
      <c r="BI29" s="585"/>
      <c r="BJ29" s="585"/>
      <c r="BK29" s="585"/>
      <c r="BL29" s="70"/>
      <c r="BM29" s="629">
        <f t="shared" ref="BM29:BM49" si="37">BN29+BO29+BP29</f>
        <v>0</v>
      </c>
      <c r="BN29" s="585"/>
      <c r="BO29" s="585"/>
      <c r="BP29" s="585"/>
      <c r="BQ29" s="70"/>
      <c r="BR29" s="629">
        <f t="shared" ref="BR29:BR49" si="38">BS29+BT29+BU29</f>
        <v>0</v>
      </c>
      <c r="BS29" s="585"/>
      <c r="BT29" s="585"/>
      <c r="BU29" s="585"/>
      <c r="BV29" s="70"/>
      <c r="BW29" s="629">
        <f t="shared" ref="BW29:BW49" si="39">BX29+BY29+BZ29</f>
        <v>0</v>
      </c>
      <c r="BX29" s="585"/>
      <c r="BY29" s="585"/>
      <c r="BZ29" s="585"/>
      <c r="CA29" s="70"/>
      <c r="CB29" s="629">
        <f t="shared" ref="CB29:CB49" si="40">CC29+CD29+CE29</f>
        <v>0</v>
      </c>
      <c r="CC29" s="585"/>
      <c r="CD29" s="585"/>
      <c r="CE29" s="585"/>
      <c r="CF29" s="70"/>
      <c r="CG29" s="629">
        <f t="shared" ref="CG29:CG49" si="41">CH29+CI29+CJ29</f>
        <v>0</v>
      </c>
      <c r="CH29" s="585"/>
      <c r="CI29" s="585"/>
      <c r="CJ29" s="585"/>
      <c r="CK29" s="70"/>
      <c r="CL29" s="629">
        <f t="shared" ref="CL29:CL49" si="42">CM29+CN29+CO29</f>
        <v>0</v>
      </c>
      <c r="CM29" s="585"/>
      <c r="CN29" s="585"/>
      <c r="CO29" s="585"/>
      <c r="CP29" s="71"/>
      <c r="CQ29" s="629">
        <f t="shared" ref="CQ29:CQ49" si="43">CR29+CS29+CT29</f>
        <v>0</v>
      </c>
      <c r="CR29" s="585"/>
      <c r="CS29" s="585"/>
      <c r="CT29" s="585"/>
      <c r="CU29" s="70"/>
      <c r="CV29" s="629">
        <f t="shared" ref="CV29:CV49" si="44">CW29+CX29+CY29</f>
        <v>0</v>
      </c>
      <c r="CW29" s="585"/>
      <c r="CX29" s="585"/>
      <c r="CY29" s="585"/>
      <c r="CZ29" s="70"/>
      <c r="DA29" s="629">
        <f t="shared" ref="DA29:DA49" si="45">DB29+DC29+DD29</f>
        <v>0</v>
      </c>
      <c r="DB29" s="585"/>
      <c r="DC29" s="585"/>
      <c r="DD29" s="585"/>
      <c r="DE29" s="70"/>
      <c r="DF29" s="629">
        <f t="shared" ref="DF29:DF49" si="46">DG29+DH29+DI29</f>
        <v>0</v>
      </c>
      <c r="DG29" s="585"/>
      <c r="DH29" s="585"/>
      <c r="DI29" s="585"/>
      <c r="DJ29" s="71"/>
    </row>
    <row r="30" spans="1:114" s="63" customFormat="1" ht="15.95" customHeight="1" x14ac:dyDescent="0.25">
      <c r="A30" s="178" t="s">
        <v>115</v>
      </c>
      <c r="B30" s="160" t="s">
        <v>154</v>
      </c>
      <c r="C30" s="193"/>
      <c r="D30" s="65"/>
      <c r="E30" s="194"/>
      <c r="F30" s="195"/>
      <c r="G30" s="196"/>
      <c r="H30" s="64"/>
      <c r="I30" s="483">
        <f t="shared" ref="I30:I42" si="47">H30*30</f>
        <v>0</v>
      </c>
      <c r="J30" s="506">
        <f>IF(Т_РВО="Перший бакалаврський",IF(Т_ФН="денна",O30*$S$2+T30*$X$2+Y30*$AC$2+AD30*$AH$2+AI30*$AM$2+AN30*$AR$2+AS30*$AW$2+AX30*$BB$2+BC30*$BG$2+BH30*$BL$2+BM30*$BQ$2+BR30*$BV$2+BW30*$CA$2+CB30*$CF$2,O30+T30+Y30+AD30+AI30+AN30+AS30+AX30+BC30+BH30+BM30+BR30+BW30+CB30+CG30+CL30+CQ30+CV30+DA30+DF30),IF(Т_ФН="денна",O30*$S$2+T30*$X$2+Y30*$AC$2+AD30*$AH$2+AI30*$AM$2+AN30*$AR$2,O30+T30+Y30+AD30+AI30+AN30))</f>
        <v>0</v>
      </c>
      <c r="K30" s="506">
        <f>IF(Т_РВО="Перший бакалаврський",IF(Т_ФН="денна",P30*$S$2+U30*$X$2+Z30*$AC$2+AE30*$AH$2+AJ30*$AM$2+AO30*$AR$2+AT30*$AW$2+AY30*$BB$2+BD30*$BG$2+BI30*$BL$2+BN30*$BQ$2+BS30*$BV$2+BX30*$CA$2+CC30*$CF$2,P30+U30+Z30+AE30+AJ30+AO30+AT30+AY30+BD30+BI30+BN30+BS30+BX30+CC30+CH30+CM30+CR30+CW30+DB30+DG30),IF(Т_ФН="денна",P30*$S$2+U30*$X$2+Z30*$AC$2+AE30*$AH$2+AJ30*$AM$2+AO30*$AR$2,P30+U30+Z30+AE30+AJ30+AO30))</f>
        <v>0</v>
      </c>
      <c r="L30" s="506">
        <f>IF(Т_РВО="Перший бакалаврський",IF(Т_ФН="денна",Q30*$S$2+V30*$X$2+AA30*$AC$2+AF30*$AH$2+AK30*$AM$2+AP30*$AR$2+AU30*$AW$2+AZ30*$BB$2+BE30*$BG$2+BJ30*$BL$2+BO30*$BQ$2+BT30*$BV$2+BY30*$CA$2+CD30*$CF$2,Q30+V30+AA30+AF30+AK30+AP30+AU30+AZ30+BE30+BJ30+BO30+BT30+BY30+CD30+CI30+CN30+CS30+CX30+DC30+DH30),IF(Т_ФН="денна",Q30*$S$2+V30*$X$2+AA30*$AC$2+AF30*$AH$2+AK30*$AM$2+AP30*$AR$2,Q30+V30+AA30+AF30+AK30+AP30))</f>
        <v>0</v>
      </c>
      <c r="M30" s="506">
        <f>IF(Т_РВО="Перший бакалаврський",IF(Т_ФН="денна",R30*$S$2+W30*$X$2+AB30*$AC$2+AG30*$AH$2+AL30*$AM$2+AQ30*$AR$2+AV30*$AW$2+BA30*$BB$2+BF30*$BG$2+BK30*$BL$2+BP30*$BQ$2+BU30*$BV$2+BZ30*$CA$2+CE30*$CF$2,R30+W30+AB30+AG30+AL30+AQ30+AV30+BA30+BF30+BK30+BP30+BU30+BZ30+CE30+CJ30+CO30+CT30+CY30+DD30+DI30),IF(Т_ФН="денна",R30*$S$2+W30*$X$2+AB30*$AC$2+AG30*$AH$2+AL30*$AM$2+AQ30*$AR$2,R30+W30+AB30+AG30+AL30+AQ30))</f>
        <v>0</v>
      </c>
      <c r="N30" s="507">
        <f t="shared" ref="N30:N42" si="48">I30-J30</f>
        <v>0</v>
      </c>
      <c r="O30" s="603">
        <f t="shared" si="27"/>
        <v>0</v>
      </c>
      <c r="P30" s="586"/>
      <c r="Q30" s="586"/>
      <c r="R30" s="586"/>
      <c r="S30" s="66"/>
      <c r="T30" s="603">
        <f t="shared" si="28"/>
        <v>0</v>
      </c>
      <c r="U30" s="586"/>
      <c r="V30" s="586"/>
      <c r="W30" s="586"/>
      <c r="X30" s="66"/>
      <c r="Y30" s="603">
        <f t="shared" si="29"/>
        <v>0</v>
      </c>
      <c r="Z30" s="586"/>
      <c r="AA30" s="586"/>
      <c r="AB30" s="586"/>
      <c r="AC30" s="66"/>
      <c r="AD30" s="603">
        <f t="shared" si="30"/>
        <v>0</v>
      </c>
      <c r="AE30" s="586"/>
      <c r="AF30" s="586"/>
      <c r="AG30" s="586"/>
      <c r="AH30" s="66"/>
      <c r="AI30" s="603">
        <f t="shared" si="31"/>
        <v>0</v>
      </c>
      <c r="AJ30" s="586"/>
      <c r="AK30" s="586"/>
      <c r="AL30" s="586"/>
      <c r="AM30" s="66"/>
      <c r="AN30" s="603">
        <f t="shared" si="32"/>
        <v>0</v>
      </c>
      <c r="AO30" s="586"/>
      <c r="AP30" s="586"/>
      <c r="AQ30" s="586"/>
      <c r="AR30" s="66"/>
      <c r="AS30" s="603">
        <f t="shared" si="33"/>
        <v>0</v>
      </c>
      <c r="AT30" s="586"/>
      <c r="AU30" s="586"/>
      <c r="AV30" s="586"/>
      <c r="AW30" s="66"/>
      <c r="AX30" s="603">
        <f t="shared" si="34"/>
        <v>0</v>
      </c>
      <c r="AY30" s="586"/>
      <c r="AZ30" s="586"/>
      <c r="BA30" s="586"/>
      <c r="BB30" s="66"/>
      <c r="BC30" s="603">
        <f t="shared" si="35"/>
        <v>0</v>
      </c>
      <c r="BD30" s="586"/>
      <c r="BE30" s="586"/>
      <c r="BF30" s="586"/>
      <c r="BG30" s="66"/>
      <c r="BH30" s="603">
        <f t="shared" si="36"/>
        <v>0</v>
      </c>
      <c r="BI30" s="586"/>
      <c r="BJ30" s="586"/>
      <c r="BK30" s="586"/>
      <c r="BL30" s="66"/>
      <c r="BM30" s="603">
        <f t="shared" si="37"/>
        <v>0</v>
      </c>
      <c r="BN30" s="586"/>
      <c r="BO30" s="586"/>
      <c r="BP30" s="586"/>
      <c r="BQ30" s="66"/>
      <c r="BR30" s="603">
        <f t="shared" si="38"/>
        <v>0</v>
      </c>
      <c r="BS30" s="586"/>
      <c r="BT30" s="586"/>
      <c r="BU30" s="586"/>
      <c r="BV30" s="66"/>
      <c r="BW30" s="603">
        <f t="shared" si="39"/>
        <v>0</v>
      </c>
      <c r="BX30" s="586"/>
      <c r="BY30" s="586"/>
      <c r="BZ30" s="586"/>
      <c r="CA30" s="66"/>
      <c r="CB30" s="603">
        <f t="shared" si="40"/>
        <v>0</v>
      </c>
      <c r="CC30" s="586"/>
      <c r="CD30" s="586"/>
      <c r="CE30" s="586"/>
      <c r="CF30" s="66"/>
      <c r="CG30" s="603">
        <f t="shared" si="41"/>
        <v>0</v>
      </c>
      <c r="CH30" s="586"/>
      <c r="CI30" s="586"/>
      <c r="CJ30" s="586"/>
      <c r="CK30" s="66"/>
      <c r="CL30" s="603">
        <f t="shared" si="42"/>
        <v>0</v>
      </c>
      <c r="CM30" s="586"/>
      <c r="CN30" s="586"/>
      <c r="CO30" s="586"/>
      <c r="CP30" s="67"/>
      <c r="CQ30" s="603">
        <f t="shared" si="43"/>
        <v>0</v>
      </c>
      <c r="CR30" s="586"/>
      <c r="CS30" s="586"/>
      <c r="CT30" s="586"/>
      <c r="CU30" s="66"/>
      <c r="CV30" s="603">
        <f t="shared" si="44"/>
        <v>0</v>
      </c>
      <c r="CW30" s="586"/>
      <c r="CX30" s="586"/>
      <c r="CY30" s="586"/>
      <c r="CZ30" s="66"/>
      <c r="DA30" s="603">
        <f t="shared" si="45"/>
        <v>0</v>
      </c>
      <c r="DB30" s="586"/>
      <c r="DC30" s="586"/>
      <c r="DD30" s="586"/>
      <c r="DE30" s="66"/>
      <c r="DF30" s="603">
        <f t="shared" si="46"/>
        <v>0</v>
      </c>
      <c r="DG30" s="586"/>
      <c r="DH30" s="586"/>
      <c r="DI30" s="586"/>
      <c r="DJ30" s="67"/>
    </row>
    <row r="31" spans="1:114" s="63" customFormat="1" ht="15.95" customHeight="1" x14ac:dyDescent="0.25">
      <c r="A31" s="178" t="s">
        <v>155</v>
      </c>
      <c r="B31" s="160" t="s">
        <v>156</v>
      </c>
      <c r="C31" s="193"/>
      <c r="D31" s="55"/>
      <c r="E31" s="56"/>
      <c r="F31" s="56"/>
      <c r="G31" s="196"/>
      <c r="H31" s="64"/>
      <c r="I31" s="483">
        <f t="shared" si="47"/>
        <v>0</v>
      </c>
      <c r="J31" s="506">
        <f>IF(Т_РВО="Перший бакалаврський",IF(Т_ФН="денна",O31*$S$2+T31*$X$2+Y31*$AC$2+AD31*$AH$2+AI31*$AM$2+AN31*$AR$2+AS31*$AW$2+AX31*$BB$2+BC31*$BG$2+BH31*$BL$2+BM31*$BQ$2+BR31*$BV$2+BW31*$CA$2+CB31*$CF$2,O31+T31+Y31+AD31+AI31+AN31+AS31+AX31+BC31+BH31+BM31+BR31+BW31+CB31+CG31+CL31+CQ31+CV31+DA31+DF31),IF(Т_ФН="денна",O31*$S$2+T31*$X$2+Y31*$AC$2+AD31*$AH$2+AI31*$AM$2+AN31*$AR$2,O31+T31+Y31+AD31+AI31+AN31))</f>
        <v>0</v>
      </c>
      <c r="K31" s="506">
        <f>IF(Т_РВО="Перший бакалаврський",IF(Т_ФН="денна",P31*$S$2+U31*$X$2+Z31*$AC$2+AE31*$AH$2+AJ31*$AM$2+AO31*$AR$2+AT31*$AW$2+AY31*$BB$2+BD31*$BG$2+BI31*$BL$2+BN31*$BQ$2+BS31*$BV$2+BX31*$CA$2+CC31*$CF$2,P31+U31+Z31+AE31+AJ31+AO31+AT31+AY31+BD31+BI31+BN31+BS31+BX31+CC31+CH31+CM31+CR31+CW31+DB31+DG31),IF(Т_ФН="денна",P31*$S$2+U31*$X$2+Z31*$AC$2+AE31*$AH$2+AJ31*$AM$2+AO31*$AR$2,P31+U31+Z31+AE31+AJ31+AO31))</f>
        <v>0</v>
      </c>
      <c r="L31" s="506">
        <f>IF(Т_РВО="Перший бакалаврський",IF(Т_ФН="денна",Q31*$S$2+V31*$X$2+AA31*$AC$2+AF31*$AH$2+AK31*$AM$2+AP31*$AR$2+AU31*$AW$2+AZ31*$BB$2+BE31*$BG$2+BJ31*$BL$2+BO31*$BQ$2+BT31*$BV$2+BY31*$CA$2+CD31*$CF$2,Q31+V31+AA31+AF31+AK31+AP31+AU31+AZ31+BE31+BJ31+BO31+BT31+BY31+CD31+CI31+CN31+CS31+CX31+DC31+DH31),IF(Т_ФН="денна",Q31*$S$2+V31*$X$2+AA31*$AC$2+AF31*$AH$2+AK31*$AM$2+AP31*$AR$2,Q31+V31+AA31+AF31+AK31+AP31))</f>
        <v>0</v>
      </c>
      <c r="M31" s="506">
        <f>IF(Т_РВО="Перший бакалаврський",IF(Т_ФН="денна",R31*$S$2+W31*$X$2+AB31*$AC$2+AG31*$AH$2+AL31*$AM$2+AQ31*$AR$2+AV31*$AW$2+BA31*$BB$2+BF31*$BG$2+BK31*$BL$2+BP31*$BQ$2+BU31*$BV$2+BZ31*$CA$2+CE31*$CF$2,R31+W31+AB31+AG31+AL31+AQ31+AV31+BA31+BF31+BK31+BP31+BU31+BZ31+CE31+CJ31+CO31+CT31+CY31+DD31+DI31),IF(Т_ФН="денна",R31*$S$2+W31*$X$2+AB31*$AC$2+AG31*$AH$2+AL31*$AM$2+AQ31*$AR$2,R31+W31+AB31+AG31+AL31+AQ31))</f>
        <v>0</v>
      </c>
      <c r="N31" s="507">
        <f t="shared" si="48"/>
        <v>0</v>
      </c>
      <c r="O31" s="603">
        <f t="shared" si="27"/>
        <v>0</v>
      </c>
      <c r="P31" s="586"/>
      <c r="Q31" s="586"/>
      <c r="R31" s="586"/>
      <c r="S31" s="66"/>
      <c r="T31" s="603">
        <f t="shared" si="28"/>
        <v>0</v>
      </c>
      <c r="U31" s="586"/>
      <c r="V31" s="586"/>
      <c r="W31" s="586"/>
      <c r="X31" s="66"/>
      <c r="Y31" s="603">
        <f t="shared" si="29"/>
        <v>0</v>
      </c>
      <c r="Z31" s="586"/>
      <c r="AA31" s="586"/>
      <c r="AB31" s="586"/>
      <c r="AC31" s="66"/>
      <c r="AD31" s="603">
        <f t="shared" si="30"/>
        <v>0</v>
      </c>
      <c r="AE31" s="586"/>
      <c r="AF31" s="586"/>
      <c r="AG31" s="586"/>
      <c r="AH31" s="66"/>
      <c r="AI31" s="603">
        <f t="shared" si="31"/>
        <v>0</v>
      </c>
      <c r="AJ31" s="586"/>
      <c r="AK31" s="586"/>
      <c r="AL31" s="586"/>
      <c r="AM31" s="66"/>
      <c r="AN31" s="603">
        <f t="shared" si="32"/>
        <v>0</v>
      </c>
      <c r="AO31" s="586"/>
      <c r="AP31" s="586"/>
      <c r="AQ31" s="586"/>
      <c r="AR31" s="66"/>
      <c r="AS31" s="603">
        <f t="shared" si="33"/>
        <v>0</v>
      </c>
      <c r="AT31" s="586"/>
      <c r="AU31" s="586"/>
      <c r="AV31" s="586"/>
      <c r="AW31" s="66"/>
      <c r="AX31" s="603">
        <f t="shared" si="34"/>
        <v>0</v>
      </c>
      <c r="AY31" s="586"/>
      <c r="AZ31" s="586"/>
      <c r="BA31" s="586"/>
      <c r="BB31" s="66"/>
      <c r="BC31" s="603">
        <f t="shared" si="35"/>
        <v>0</v>
      </c>
      <c r="BD31" s="586"/>
      <c r="BE31" s="586"/>
      <c r="BF31" s="586"/>
      <c r="BG31" s="66"/>
      <c r="BH31" s="603">
        <f t="shared" si="36"/>
        <v>0</v>
      </c>
      <c r="BI31" s="586"/>
      <c r="BJ31" s="586"/>
      <c r="BK31" s="586"/>
      <c r="BL31" s="66"/>
      <c r="BM31" s="603">
        <f t="shared" si="37"/>
        <v>0</v>
      </c>
      <c r="BN31" s="586"/>
      <c r="BO31" s="586"/>
      <c r="BP31" s="586"/>
      <c r="BQ31" s="66"/>
      <c r="BR31" s="603">
        <f t="shared" si="38"/>
        <v>0</v>
      </c>
      <c r="BS31" s="586"/>
      <c r="BT31" s="586"/>
      <c r="BU31" s="586"/>
      <c r="BV31" s="66"/>
      <c r="BW31" s="603">
        <f t="shared" si="39"/>
        <v>0</v>
      </c>
      <c r="BX31" s="586"/>
      <c r="BY31" s="586"/>
      <c r="BZ31" s="586"/>
      <c r="CA31" s="66"/>
      <c r="CB31" s="603">
        <f t="shared" si="40"/>
        <v>0</v>
      </c>
      <c r="CC31" s="586"/>
      <c r="CD31" s="586"/>
      <c r="CE31" s="586"/>
      <c r="CF31" s="66"/>
      <c r="CG31" s="603">
        <f t="shared" si="41"/>
        <v>0</v>
      </c>
      <c r="CH31" s="586"/>
      <c r="CI31" s="586"/>
      <c r="CJ31" s="586"/>
      <c r="CK31" s="66"/>
      <c r="CL31" s="603">
        <f t="shared" si="42"/>
        <v>0</v>
      </c>
      <c r="CM31" s="586"/>
      <c r="CN31" s="586"/>
      <c r="CO31" s="586"/>
      <c r="CP31" s="67"/>
      <c r="CQ31" s="603">
        <f t="shared" si="43"/>
        <v>0</v>
      </c>
      <c r="CR31" s="586"/>
      <c r="CS31" s="586"/>
      <c r="CT31" s="586"/>
      <c r="CU31" s="66"/>
      <c r="CV31" s="603">
        <f t="shared" si="44"/>
        <v>0</v>
      </c>
      <c r="CW31" s="586"/>
      <c r="CX31" s="586"/>
      <c r="CY31" s="586"/>
      <c r="CZ31" s="66"/>
      <c r="DA31" s="603">
        <f t="shared" si="45"/>
        <v>0</v>
      </c>
      <c r="DB31" s="586"/>
      <c r="DC31" s="586"/>
      <c r="DD31" s="586"/>
      <c r="DE31" s="66"/>
      <c r="DF31" s="603">
        <f t="shared" si="46"/>
        <v>0</v>
      </c>
      <c r="DG31" s="586"/>
      <c r="DH31" s="586"/>
      <c r="DI31" s="586"/>
      <c r="DJ31" s="67"/>
    </row>
    <row r="32" spans="1:114" s="63" customFormat="1" ht="15.95" customHeight="1" x14ac:dyDescent="0.25">
      <c r="A32" s="178" t="s">
        <v>233</v>
      </c>
      <c r="B32" s="160" t="s">
        <v>242</v>
      </c>
      <c r="C32" s="193"/>
      <c r="D32" s="55"/>
      <c r="E32" s="56"/>
      <c r="F32" s="56"/>
      <c r="G32" s="196"/>
      <c r="H32" s="64"/>
      <c r="I32" s="483">
        <f t="shared" si="47"/>
        <v>0</v>
      </c>
      <c r="J32" s="506">
        <f>IF(Т_РВО="Перший бакалаврський",IF(Т_ФН="денна",O32*$S$2+T32*$X$2+Y32*$AC$2+AD32*$AH$2+AI32*$AM$2+AN32*$AR$2+AS32*$AW$2+AX32*$BB$2+BC32*$BG$2+BH32*$BL$2+BM32*$BQ$2+BR32*$BV$2+BW32*$CA$2+CB32*$CF$2,O32+T32+Y32+AD32+AI32+AN32+AS32+AX32+BC32+BH32+BM32+BR32+BW32+CB32+CG32+CL32+CQ32+CV32+DA32+DF32),IF(Т_ФН="денна",O32*$S$2+T32*$X$2+Y32*$AC$2+AD32*$AH$2+AI32*$AM$2+AN32*$AR$2,O32+T32+Y32+AD32+AI32+AN32))</f>
        <v>0</v>
      </c>
      <c r="K32" s="506">
        <f>IF(Т_РВО="Перший бакалаврський",IF(Т_ФН="денна",P32*$S$2+U32*$X$2+Z32*$AC$2+AE32*$AH$2+AJ32*$AM$2+AO32*$AR$2+AT32*$AW$2+AY32*$BB$2+BD32*$BG$2+BI32*$BL$2+BN32*$BQ$2+BS32*$BV$2+BX32*$CA$2+CC32*$CF$2,P32+U32+Z32+AE32+AJ32+AO32+AT32+AY32+BD32+BI32+BN32+BS32+BX32+CC32+CH32+CM32+CR32+CW32+DB32+DG32),IF(Т_ФН="денна",P32*$S$2+U32*$X$2+Z32*$AC$2+AE32*$AH$2+AJ32*$AM$2+AO32*$AR$2,P32+U32+Z32+AE32+AJ32+AO32))</f>
        <v>0</v>
      </c>
      <c r="L32" s="506">
        <f>IF(Т_РВО="Перший бакалаврський",IF(Т_ФН="денна",Q32*$S$2+V32*$X$2+AA32*$AC$2+AF32*$AH$2+AK32*$AM$2+AP32*$AR$2+AU32*$AW$2+AZ32*$BB$2+BE32*$BG$2+BJ32*$BL$2+BO32*$BQ$2+BT32*$BV$2+BY32*$CA$2+CD32*$CF$2,Q32+V32+AA32+AF32+AK32+AP32+AU32+AZ32+BE32+BJ32+BO32+BT32+BY32+CD32+CI32+CN32+CS32+CX32+DC32+DH32),IF(Т_ФН="денна",Q32*$S$2+V32*$X$2+AA32*$AC$2+AF32*$AH$2+AK32*$AM$2+AP32*$AR$2,Q32+V32+AA32+AF32+AK32+AP32))</f>
        <v>0</v>
      </c>
      <c r="M32" s="506">
        <f>IF(Т_РВО="Перший бакалаврський",IF(Т_ФН="денна",R32*$S$2+W32*$X$2+AB32*$AC$2+AG32*$AH$2+AL32*$AM$2+AQ32*$AR$2+AV32*$AW$2+BA32*$BB$2+BF32*$BG$2+BK32*$BL$2+BP32*$BQ$2+BU32*$BV$2+BZ32*$CA$2+CE32*$CF$2,R32+W32+AB32+AG32+AL32+AQ32+AV32+BA32+BF32+BK32+BP32+BU32+BZ32+CE32+CJ32+CO32+CT32+CY32+DD32+DI32),IF(Т_ФН="денна",R32*$S$2+W32*$X$2+AB32*$AC$2+AG32*$AH$2+AL32*$AM$2+AQ32*$AR$2,R32+W32+AB32+AG32+AL32+AQ32))</f>
        <v>0</v>
      </c>
      <c r="N32" s="507">
        <f t="shared" si="48"/>
        <v>0</v>
      </c>
      <c r="O32" s="603">
        <f t="shared" si="27"/>
        <v>0</v>
      </c>
      <c r="P32" s="586"/>
      <c r="Q32" s="586"/>
      <c r="R32" s="586"/>
      <c r="S32" s="66"/>
      <c r="T32" s="603">
        <f t="shared" si="28"/>
        <v>0</v>
      </c>
      <c r="U32" s="586"/>
      <c r="V32" s="586"/>
      <c r="W32" s="586"/>
      <c r="X32" s="66"/>
      <c r="Y32" s="603">
        <f t="shared" si="29"/>
        <v>0</v>
      </c>
      <c r="Z32" s="586"/>
      <c r="AA32" s="586"/>
      <c r="AB32" s="586"/>
      <c r="AC32" s="66"/>
      <c r="AD32" s="603">
        <f t="shared" si="30"/>
        <v>0</v>
      </c>
      <c r="AE32" s="586"/>
      <c r="AF32" s="586"/>
      <c r="AG32" s="586"/>
      <c r="AH32" s="66"/>
      <c r="AI32" s="603">
        <f t="shared" si="31"/>
        <v>0</v>
      </c>
      <c r="AJ32" s="586"/>
      <c r="AK32" s="586"/>
      <c r="AL32" s="586"/>
      <c r="AM32" s="66"/>
      <c r="AN32" s="603">
        <f t="shared" si="32"/>
        <v>0</v>
      </c>
      <c r="AO32" s="586"/>
      <c r="AP32" s="586"/>
      <c r="AQ32" s="586"/>
      <c r="AR32" s="66"/>
      <c r="AS32" s="603">
        <f t="shared" si="33"/>
        <v>0</v>
      </c>
      <c r="AT32" s="586"/>
      <c r="AU32" s="586"/>
      <c r="AV32" s="586"/>
      <c r="AW32" s="66"/>
      <c r="AX32" s="603">
        <f t="shared" si="34"/>
        <v>0</v>
      </c>
      <c r="AY32" s="586"/>
      <c r="AZ32" s="586"/>
      <c r="BA32" s="586"/>
      <c r="BB32" s="66"/>
      <c r="BC32" s="603">
        <f t="shared" si="35"/>
        <v>0</v>
      </c>
      <c r="BD32" s="586"/>
      <c r="BE32" s="586"/>
      <c r="BF32" s="586"/>
      <c r="BG32" s="66"/>
      <c r="BH32" s="603">
        <f t="shared" si="36"/>
        <v>0</v>
      </c>
      <c r="BI32" s="586"/>
      <c r="BJ32" s="586"/>
      <c r="BK32" s="586"/>
      <c r="BL32" s="66"/>
      <c r="BM32" s="603">
        <f t="shared" si="37"/>
        <v>0</v>
      </c>
      <c r="BN32" s="586"/>
      <c r="BO32" s="586"/>
      <c r="BP32" s="586"/>
      <c r="BQ32" s="66"/>
      <c r="BR32" s="603">
        <f t="shared" si="38"/>
        <v>0</v>
      </c>
      <c r="BS32" s="586"/>
      <c r="BT32" s="586"/>
      <c r="BU32" s="586"/>
      <c r="BV32" s="66"/>
      <c r="BW32" s="603">
        <f t="shared" si="39"/>
        <v>0</v>
      </c>
      <c r="BX32" s="586"/>
      <c r="BY32" s="586"/>
      <c r="BZ32" s="586"/>
      <c r="CA32" s="66"/>
      <c r="CB32" s="603">
        <f t="shared" si="40"/>
        <v>0</v>
      </c>
      <c r="CC32" s="586"/>
      <c r="CD32" s="586"/>
      <c r="CE32" s="586"/>
      <c r="CF32" s="66"/>
      <c r="CG32" s="603">
        <f t="shared" si="41"/>
        <v>0</v>
      </c>
      <c r="CH32" s="586"/>
      <c r="CI32" s="586"/>
      <c r="CJ32" s="586"/>
      <c r="CK32" s="66"/>
      <c r="CL32" s="603">
        <f t="shared" si="42"/>
        <v>0</v>
      </c>
      <c r="CM32" s="586"/>
      <c r="CN32" s="586"/>
      <c r="CO32" s="586"/>
      <c r="CP32" s="67"/>
      <c r="CQ32" s="603">
        <f t="shared" si="43"/>
        <v>0</v>
      </c>
      <c r="CR32" s="586"/>
      <c r="CS32" s="586"/>
      <c r="CT32" s="586"/>
      <c r="CU32" s="66"/>
      <c r="CV32" s="603">
        <f t="shared" si="44"/>
        <v>0</v>
      </c>
      <c r="CW32" s="586"/>
      <c r="CX32" s="586"/>
      <c r="CY32" s="586"/>
      <c r="CZ32" s="66"/>
      <c r="DA32" s="603">
        <f t="shared" si="45"/>
        <v>0</v>
      </c>
      <c r="DB32" s="586"/>
      <c r="DC32" s="586"/>
      <c r="DD32" s="586"/>
      <c r="DE32" s="66"/>
      <c r="DF32" s="603">
        <f t="shared" si="46"/>
        <v>0</v>
      </c>
      <c r="DG32" s="586"/>
      <c r="DH32" s="586"/>
      <c r="DI32" s="586"/>
      <c r="DJ32" s="67"/>
    </row>
    <row r="33" spans="1:114" s="63" customFormat="1" ht="15.95" customHeight="1" x14ac:dyDescent="0.25">
      <c r="A33" s="178" t="s">
        <v>234</v>
      </c>
      <c r="B33" s="160" t="s">
        <v>243</v>
      </c>
      <c r="C33" s="193"/>
      <c r="D33" s="55"/>
      <c r="E33" s="56"/>
      <c r="F33" s="56"/>
      <c r="G33" s="196"/>
      <c r="H33" s="64"/>
      <c r="I33" s="483">
        <f t="shared" si="47"/>
        <v>0</v>
      </c>
      <c r="J33" s="506">
        <f>IF(Т_РВО="Перший бакалаврський",IF(Т_ФН="денна",O33*$S$2+T33*$X$2+Y33*$AC$2+AD33*$AH$2+AI33*$AM$2+AN33*$AR$2+AS33*$AW$2+AX33*$BB$2+BC33*$BG$2+BH33*$BL$2+BM33*$BQ$2+BR33*$BV$2+BW33*$CA$2+CB33*$CF$2,O33+T33+Y33+AD33+AI33+AN33+AS33+AX33+BC33+BH33+BM33+BR33+BW33+CB33+CG33+CL33+CQ33+CV33+DA33+DF33),IF(Т_ФН="денна",O33*$S$2+T33*$X$2+Y33*$AC$2+AD33*$AH$2+AI33*$AM$2+AN33*$AR$2,O33+T33+Y33+AD33+AI33+AN33))</f>
        <v>0</v>
      </c>
      <c r="K33" s="506">
        <f>IF(Т_РВО="Перший бакалаврський",IF(Т_ФН="денна",P33*$S$2+U33*$X$2+Z33*$AC$2+AE33*$AH$2+AJ33*$AM$2+AO33*$AR$2+AT33*$AW$2+AY33*$BB$2+BD33*$BG$2+BI33*$BL$2+BN33*$BQ$2+BS33*$BV$2+BX33*$CA$2+CC33*$CF$2,P33+U33+Z33+AE33+AJ33+AO33+AT33+AY33+BD33+BI33+BN33+BS33+BX33+CC33+CH33+CM33+CR33+CW33+DB33+DG33),IF(Т_ФН="денна",P33*$S$2+U33*$X$2+Z33*$AC$2+AE33*$AH$2+AJ33*$AM$2+AO33*$AR$2,P33+U33+Z33+AE33+AJ33+AO33))</f>
        <v>0</v>
      </c>
      <c r="L33" s="506">
        <f>IF(Т_РВО="Перший бакалаврський",IF(Т_ФН="денна",Q33*$S$2+V33*$X$2+AA33*$AC$2+AF33*$AH$2+AK33*$AM$2+AP33*$AR$2+AU33*$AW$2+AZ33*$BB$2+BE33*$BG$2+BJ33*$BL$2+BO33*$BQ$2+BT33*$BV$2+BY33*$CA$2+CD33*$CF$2,Q33+V33+AA33+AF33+AK33+AP33+AU33+AZ33+BE33+BJ33+BO33+BT33+BY33+CD33+CI33+CN33+CS33+CX33+DC33+DH33),IF(Т_ФН="денна",Q33*$S$2+V33*$X$2+AA33*$AC$2+AF33*$AH$2+AK33*$AM$2+AP33*$AR$2,Q33+V33+AA33+AF33+AK33+AP33))</f>
        <v>0</v>
      </c>
      <c r="M33" s="506">
        <f>IF(Т_РВО="Перший бакалаврський",IF(Т_ФН="денна",R33*$S$2+W33*$X$2+AB33*$AC$2+AG33*$AH$2+AL33*$AM$2+AQ33*$AR$2+AV33*$AW$2+BA33*$BB$2+BF33*$BG$2+BK33*$BL$2+BP33*$BQ$2+BU33*$BV$2+BZ33*$CA$2+CE33*$CF$2,R33+W33+AB33+AG33+AL33+AQ33+AV33+BA33+BF33+BK33+BP33+BU33+BZ33+CE33+CJ33+CO33+CT33+CY33+DD33+DI33),IF(Т_ФН="денна",R33*$S$2+W33*$X$2+AB33*$AC$2+AG33*$AH$2+AL33*$AM$2+AQ33*$AR$2,R33+W33+AB33+AG33+AL33+AQ33))</f>
        <v>0</v>
      </c>
      <c r="N33" s="507">
        <f t="shared" si="48"/>
        <v>0</v>
      </c>
      <c r="O33" s="603">
        <f t="shared" si="27"/>
        <v>0</v>
      </c>
      <c r="P33" s="586"/>
      <c r="Q33" s="586"/>
      <c r="R33" s="586"/>
      <c r="S33" s="66"/>
      <c r="T33" s="603">
        <f t="shared" si="28"/>
        <v>0</v>
      </c>
      <c r="U33" s="586"/>
      <c r="V33" s="586"/>
      <c r="W33" s="586"/>
      <c r="X33" s="66"/>
      <c r="Y33" s="603">
        <f t="shared" si="29"/>
        <v>0</v>
      </c>
      <c r="Z33" s="586"/>
      <c r="AA33" s="586"/>
      <c r="AB33" s="586"/>
      <c r="AC33" s="66"/>
      <c r="AD33" s="603">
        <f t="shared" si="30"/>
        <v>0</v>
      </c>
      <c r="AE33" s="586"/>
      <c r="AF33" s="586"/>
      <c r="AG33" s="586"/>
      <c r="AH33" s="66"/>
      <c r="AI33" s="603">
        <f t="shared" si="31"/>
        <v>0</v>
      </c>
      <c r="AJ33" s="586"/>
      <c r="AK33" s="586"/>
      <c r="AL33" s="586"/>
      <c r="AM33" s="66"/>
      <c r="AN33" s="603">
        <f t="shared" si="32"/>
        <v>0</v>
      </c>
      <c r="AO33" s="586"/>
      <c r="AP33" s="586"/>
      <c r="AQ33" s="586"/>
      <c r="AR33" s="66"/>
      <c r="AS33" s="603">
        <f t="shared" si="33"/>
        <v>0</v>
      </c>
      <c r="AT33" s="586"/>
      <c r="AU33" s="586"/>
      <c r="AV33" s="586"/>
      <c r="AW33" s="66"/>
      <c r="AX33" s="603">
        <f t="shared" si="34"/>
        <v>0</v>
      </c>
      <c r="AY33" s="586"/>
      <c r="AZ33" s="586"/>
      <c r="BA33" s="586"/>
      <c r="BB33" s="66"/>
      <c r="BC33" s="603">
        <f t="shared" si="35"/>
        <v>0</v>
      </c>
      <c r="BD33" s="586"/>
      <c r="BE33" s="586"/>
      <c r="BF33" s="586"/>
      <c r="BG33" s="66"/>
      <c r="BH33" s="603">
        <f t="shared" si="36"/>
        <v>0</v>
      </c>
      <c r="BI33" s="586"/>
      <c r="BJ33" s="586"/>
      <c r="BK33" s="586"/>
      <c r="BL33" s="66"/>
      <c r="BM33" s="603">
        <f t="shared" si="37"/>
        <v>0</v>
      </c>
      <c r="BN33" s="586"/>
      <c r="BO33" s="586"/>
      <c r="BP33" s="586"/>
      <c r="BQ33" s="66"/>
      <c r="BR33" s="603">
        <f t="shared" si="38"/>
        <v>0</v>
      </c>
      <c r="BS33" s="586"/>
      <c r="BT33" s="586"/>
      <c r="BU33" s="586"/>
      <c r="BV33" s="66"/>
      <c r="BW33" s="603">
        <f t="shared" si="39"/>
        <v>0</v>
      </c>
      <c r="BX33" s="586"/>
      <c r="BY33" s="586"/>
      <c r="BZ33" s="586"/>
      <c r="CA33" s="66"/>
      <c r="CB33" s="603">
        <f t="shared" si="40"/>
        <v>0</v>
      </c>
      <c r="CC33" s="586"/>
      <c r="CD33" s="586"/>
      <c r="CE33" s="586"/>
      <c r="CF33" s="66"/>
      <c r="CG33" s="603">
        <f t="shared" si="41"/>
        <v>0</v>
      </c>
      <c r="CH33" s="586"/>
      <c r="CI33" s="586"/>
      <c r="CJ33" s="586"/>
      <c r="CK33" s="66"/>
      <c r="CL33" s="603">
        <f t="shared" si="42"/>
        <v>0</v>
      </c>
      <c r="CM33" s="586"/>
      <c r="CN33" s="586"/>
      <c r="CO33" s="586"/>
      <c r="CP33" s="67"/>
      <c r="CQ33" s="603">
        <f t="shared" si="43"/>
        <v>0</v>
      </c>
      <c r="CR33" s="586"/>
      <c r="CS33" s="586"/>
      <c r="CT33" s="586"/>
      <c r="CU33" s="66"/>
      <c r="CV33" s="603">
        <f t="shared" si="44"/>
        <v>0</v>
      </c>
      <c r="CW33" s="586"/>
      <c r="CX33" s="586"/>
      <c r="CY33" s="586"/>
      <c r="CZ33" s="66"/>
      <c r="DA33" s="603">
        <f t="shared" si="45"/>
        <v>0</v>
      </c>
      <c r="DB33" s="586"/>
      <c r="DC33" s="586"/>
      <c r="DD33" s="586"/>
      <c r="DE33" s="66"/>
      <c r="DF33" s="603">
        <f t="shared" si="46"/>
        <v>0</v>
      </c>
      <c r="DG33" s="586"/>
      <c r="DH33" s="586"/>
      <c r="DI33" s="586"/>
      <c r="DJ33" s="67"/>
    </row>
    <row r="34" spans="1:114" s="63" customFormat="1" ht="15.95" customHeight="1" x14ac:dyDescent="0.25">
      <c r="A34" s="178" t="s">
        <v>235</v>
      </c>
      <c r="B34" s="160" t="s">
        <v>244</v>
      </c>
      <c r="C34" s="193"/>
      <c r="D34" s="55"/>
      <c r="E34" s="56"/>
      <c r="F34" s="56"/>
      <c r="G34" s="196"/>
      <c r="H34" s="64"/>
      <c r="I34" s="483">
        <f t="shared" si="47"/>
        <v>0</v>
      </c>
      <c r="J34" s="506">
        <f>IF(Т_РВО="Перший бакалаврський",IF(Т_ФН="денна",O34*$S$2+T34*$X$2+Y34*$AC$2+AD34*$AH$2+AI34*$AM$2+AN34*$AR$2+AS34*$AW$2+AX34*$BB$2+BC34*$BG$2+BH34*$BL$2+BM34*$BQ$2+BR34*$BV$2+BW34*$CA$2+CB34*$CF$2,O34+T34+Y34+AD34+AI34+AN34+AS34+AX34+BC34+BH34+BM34+BR34+BW34+CB34+CG34+CL34+CQ34+CV34+DA34+DF34),IF(Т_ФН="денна",O34*$S$2+T34*$X$2+Y34*$AC$2+AD34*$AH$2+AI34*$AM$2+AN34*$AR$2,O34+T34+Y34+AD34+AI34+AN34))</f>
        <v>0</v>
      </c>
      <c r="K34" s="506">
        <f>IF(Т_РВО="Перший бакалаврський",IF(Т_ФН="денна",P34*$S$2+U34*$X$2+Z34*$AC$2+AE34*$AH$2+AJ34*$AM$2+AO34*$AR$2+AT34*$AW$2+AY34*$BB$2+BD34*$BG$2+BI34*$BL$2+BN34*$BQ$2+BS34*$BV$2+BX34*$CA$2+CC34*$CF$2,P34+U34+Z34+AE34+AJ34+AO34+AT34+AY34+BD34+BI34+BN34+BS34+BX34+CC34+CH34+CM34+CR34+CW34+DB34+DG34),IF(Т_ФН="денна",P34*$S$2+U34*$X$2+Z34*$AC$2+AE34*$AH$2+AJ34*$AM$2+AO34*$AR$2,P34+U34+Z34+AE34+AJ34+AO34))</f>
        <v>0</v>
      </c>
      <c r="L34" s="506">
        <f>IF(Т_РВО="Перший бакалаврський",IF(Т_ФН="денна",Q34*$S$2+V34*$X$2+AA34*$AC$2+AF34*$AH$2+AK34*$AM$2+AP34*$AR$2+AU34*$AW$2+AZ34*$BB$2+BE34*$BG$2+BJ34*$BL$2+BO34*$BQ$2+BT34*$BV$2+BY34*$CA$2+CD34*$CF$2,Q34+V34+AA34+AF34+AK34+AP34+AU34+AZ34+BE34+BJ34+BO34+BT34+BY34+CD34+CI34+CN34+CS34+CX34+DC34+DH34),IF(Т_ФН="денна",Q34*$S$2+V34*$X$2+AA34*$AC$2+AF34*$AH$2+AK34*$AM$2+AP34*$AR$2,Q34+V34+AA34+AF34+AK34+AP34))</f>
        <v>0</v>
      </c>
      <c r="M34" s="506">
        <f>IF(Т_РВО="Перший бакалаврський",IF(Т_ФН="денна",R34*$S$2+W34*$X$2+AB34*$AC$2+AG34*$AH$2+AL34*$AM$2+AQ34*$AR$2+AV34*$AW$2+BA34*$BB$2+BF34*$BG$2+BK34*$BL$2+BP34*$BQ$2+BU34*$BV$2+BZ34*$CA$2+CE34*$CF$2,R34+W34+AB34+AG34+AL34+AQ34+AV34+BA34+BF34+BK34+BP34+BU34+BZ34+CE34+CJ34+CO34+CT34+CY34+DD34+DI34),IF(Т_ФН="денна",R34*$S$2+W34*$X$2+AB34*$AC$2+AG34*$AH$2+AL34*$AM$2+AQ34*$AR$2,R34+W34+AB34+AG34+AL34+AQ34))</f>
        <v>0</v>
      </c>
      <c r="N34" s="507">
        <f t="shared" si="48"/>
        <v>0</v>
      </c>
      <c r="O34" s="603">
        <f t="shared" si="27"/>
        <v>0</v>
      </c>
      <c r="P34" s="586"/>
      <c r="Q34" s="586"/>
      <c r="R34" s="586"/>
      <c r="S34" s="66"/>
      <c r="T34" s="603">
        <f t="shared" si="28"/>
        <v>0</v>
      </c>
      <c r="U34" s="586"/>
      <c r="V34" s="586"/>
      <c r="W34" s="586"/>
      <c r="X34" s="66"/>
      <c r="Y34" s="603">
        <f t="shared" si="29"/>
        <v>0</v>
      </c>
      <c r="Z34" s="586"/>
      <c r="AA34" s="586"/>
      <c r="AB34" s="586"/>
      <c r="AC34" s="66"/>
      <c r="AD34" s="603">
        <f t="shared" si="30"/>
        <v>0</v>
      </c>
      <c r="AE34" s="586"/>
      <c r="AF34" s="586"/>
      <c r="AG34" s="586"/>
      <c r="AH34" s="66"/>
      <c r="AI34" s="603">
        <f t="shared" si="31"/>
        <v>0</v>
      </c>
      <c r="AJ34" s="586"/>
      <c r="AK34" s="586"/>
      <c r="AL34" s="586"/>
      <c r="AM34" s="66"/>
      <c r="AN34" s="603">
        <f t="shared" si="32"/>
        <v>0</v>
      </c>
      <c r="AO34" s="586"/>
      <c r="AP34" s="586"/>
      <c r="AQ34" s="586"/>
      <c r="AR34" s="66"/>
      <c r="AS34" s="603">
        <f t="shared" si="33"/>
        <v>0</v>
      </c>
      <c r="AT34" s="586"/>
      <c r="AU34" s="586"/>
      <c r="AV34" s="586"/>
      <c r="AW34" s="66"/>
      <c r="AX34" s="603">
        <f t="shared" si="34"/>
        <v>0</v>
      </c>
      <c r="AY34" s="586"/>
      <c r="AZ34" s="586"/>
      <c r="BA34" s="586"/>
      <c r="BB34" s="66"/>
      <c r="BC34" s="603">
        <f t="shared" si="35"/>
        <v>0</v>
      </c>
      <c r="BD34" s="586"/>
      <c r="BE34" s="586"/>
      <c r="BF34" s="586"/>
      <c r="BG34" s="66"/>
      <c r="BH34" s="603">
        <f t="shared" si="36"/>
        <v>0</v>
      </c>
      <c r="BI34" s="586"/>
      <c r="BJ34" s="586"/>
      <c r="BK34" s="586"/>
      <c r="BL34" s="66"/>
      <c r="BM34" s="603">
        <f t="shared" si="37"/>
        <v>0</v>
      </c>
      <c r="BN34" s="586"/>
      <c r="BO34" s="586"/>
      <c r="BP34" s="586"/>
      <c r="BQ34" s="66"/>
      <c r="BR34" s="603">
        <f t="shared" si="38"/>
        <v>0</v>
      </c>
      <c r="BS34" s="586"/>
      <c r="BT34" s="586"/>
      <c r="BU34" s="586"/>
      <c r="BV34" s="66"/>
      <c r="BW34" s="603">
        <f t="shared" si="39"/>
        <v>0</v>
      </c>
      <c r="BX34" s="586"/>
      <c r="BY34" s="586"/>
      <c r="BZ34" s="586"/>
      <c r="CA34" s="66"/>
      <c r="CB34" s="603">
        <f t="shared" si="40"/>
        <v>0</v>
      </c>
      <c r="CC34" s="586"/>
      <c r="CD34" s="586"/>
      <c r="CE34" s="586"/>
      <c r="CF34" s="66"/>
      <c r="CG34" s="603">
        <f t="shared" si="41"/>
        <v>0</v>
      </c>
      <c r="CH34" s="586"/>
      <c r="CI34" s="586"/>
      <c r="CJ34" s="586"/>
      <c r="CK34" s="66"/>
      <c r="CL34" s="603">
        <f t="shared" si="42"/>
        <v>0</v>
      </c>
      <c r="CM34" s="586"/>
      <c r="CN34" s="586"/>
      <c r="CO34" s="586"/>
      <c r="CP34" s="67"/>
      <c r="CQ34" s="603">
        <f t="shared" si="43"/>
        <v>0</v>
      </c>
      <c r="CR34" s="586"/>
      <c r="CS34" s="586"/>
      <c r="CT34" s="586"/>
      <c r="CU34" s="66"/>
      <c r="CV34" s="603">
        <f t="shared" si="44"/>
        <v>0</v>
      </c>
      <c r="CW34" s="586"/>
      <c r="CX34" s="586"/>
      <c r="CY34" s="586"/>
      <c r="CZ34" s="66"/>
      <c r="DA34" s="603">
        <f t="shared" si="45"/>
        <v>0</v>
      </c>
      <c r="DB34" s="586"/>
      <c r="DC34" s="586"/>
      <c r="DD34" s="586"/>
      <c r="DE34" s="66"/>
      <c r="DF34" s="603">
        <f t="shared" si="46"/>
        <v>0</v>
      </c>
      <c r="DG34" s="586"/>
      <c r="DH34" s="586"/>
      <c r="DI34" s="586"/>
      <c r="DJ34" s="67"/>
    </row>
    <row r="35" spans="1:114" s="63" customFormat="1" ht="15.95" customHeight="1" x14ac:dyDescent="0.25">
      <c r="A35" s="178" t="s">
        <v>236</v>
      </c>
      <c r="B35" s="160" t="s">
        <v>245</v>
      </c>
      <c r="C35" s="193"/>
      <c r="D35" s="55"/>
      <c r="E35" s="56"/>
      <c r="F35" s="56"/>
      <c r="G35" s="196"/>
      <c r="H35" s="64"/>
      <c r="I35" s="483">
        <f t="shared" si="47"/>
        <v>0</v>
      </c>
      <c r="J35" s="506">
        <f>IF(Т_РВО="Перший бакалаврський",IF(Т_ФН="денна",O35*$S$2+T35*$X$2+Y35*$AC$2+AD35*$AH$2+AI35*$AM$2+AN35*$AR$2+AS35*$AW$2+AX35*$BB$2+BC35*$BG$2+BH35*$BL$2+BM35*$BQ$2+BR35*$BV$2+BW35*$CA$2+CB35*$CF$2,O35+T35+Y35+AD35+AI35+AN35+AS35+AX35+BC35+BH35+BM35+BR35+BW35+CB35+CG35+CL35+CQ35+CV35+DA35+DF35),IF(Т_ФН="денна",O35*$S$2+T35*$X$2+Y35*$AC$2+AD35*$AH$2+AI35*$AM$2+AN35*$AR$2,O35+T35+Y35+AD35+AI35+AN35))</f>
        <v>0</v>
      </c>
      <c r="K35" s="506">
        <f>IF(Т_РВО="Перший бакалаврський",IF(Т_ФН="денна",P35*$S$2+U35*$X$2+Z35*$AC$2+AE35*$AH$2+AJ35*$AM$2+AO35*$AR$2+AT35*$AW$2+AY35*$BB$2+BD35*$BG$2+BI35*$BL$2+BN35*$BQ$2+BS35*$BV$2+BX35*$CA$2+CC35*$CF$2,P35+U35+Z35+AE35+AJ35+AO35+AT35+AY35+BD35+BI35+BN35+BS35+BX35+CC35+CH35+CM35+CR35+CW35+DB35+DG35),IF(Т_ФН="денна",P35*$S$2+U35*$X$2+Z35*$AC$2+AE35*$AH$2+AJ35*$AM$2+AO35*$AR$2,P35+U35+Z35+AE35+AJ35+AO35))</f>
        <v>0</v>
      </c>
      <c r="L35" s="506">
        <f>IF(Т_РВО="Перший бакалаврський",IF(Т_ФН="денна",Q35*$S$2+V35*$X$2+AA35*$AC$2+AF35*$AH$2+AK35*$AM$2+AP35*$AR$2+AU35*$AW$2+AZ35*$BB$2+BE35*$BG$2+BJ35*$BL$2+BO35*$BQ$2+BT35*$BV$2+BY35*$CA$2+CD35*$CF$2,Q35+V35+AA35+AF35+AK35+AP35+AU35+AZ35+BE35+BJ35+BO35+BT35+BY35+CD35+CI35+CN35+CS35+CX35+DC35+DH35),IF(Т_ФН="денна",Q35*$S$2+V35*$X$2+AA35*$AC$2+AF35*$AH$2+AK35*$AM$2+AP35*$AR$2,Q35+V35+AA35+AF35+AK35+AP35))</f>
        <v>0</v>
      </c>
      <c r="M35" s="506">
        <f>IF(Т_РВО="Перший бакалаврський",IF(Т_ФН="денна",R35*$S$2+W35*$X$2+AB35*$AC$2+AG35*$AH$2+AL35*$AM$2+AQ35*$AR$2+AV35*$AW$2+BA35*$BB$2+BF35*$BG$2+BK35*$BL$2+BP35*$BQ$2+BU35*$BV$2+BZ35*$CA$2+CE35*$CF$2,R35+W35+AB35+AG35+AL35+AQ35+AV35+BA35+BF35+BK35+BP35+BU35+BZ35+CE35+CJ35+CO35+CT35+CY35+DD35+DI35),IF(Т_ФН="денна",R35*$S$2+W35*$X$2+AB35*$AC$2+AG35*$AH$2+AL35*$AM$2+AQ35*$AR$2,R35+W35+AB35+AG35+AL35+AQ35))</f>
        <v>0</v>
      </c>
      <c r="N35" s="507">
        <f t="shared" si="48"/>
        <v>0</v>
      </c>
      <c r="O35" s="603">
        <f t="shared" si="27"/>
        <v>0</v>
      </c>
      <c r="P35" s="586"/>
      <c r="Q35" s="586"/>
      <c r="R35" s="586"/>
      <c r="S35" s="66"/>
      <c r="T35" s="603">
        <f t="shared" si="28"/>
        <v>0</v>
      </c>
      <c r="U35" s="586"/>
      <c r="V35" s="586"/>
      <c r="W35" s="586"/>
      <c r="X35" s="66"/>
      <c r="Y35" s="603">
        <f t="shared" si="29"/>
        <v>0</v>
      </c>
      <c r="Z35" s="586"/>
      <c r="AA35" s="586"/>
      <c r="AB35" s="586"/>
      <c r="AC35" s="66"/>
      <c r="AD35" s="603">
        <f t="shared" si="30"/>
        <v>0</v>
      </c>
      <c r="AE35" s="586"/>
      <c r="AF35" s="586"/>
      <c r="AG35" s="586"/>
      <c r="AH35" s="66"/>
      <c r="AI35" s="603">
        <f t="shared" si="31"/>
        <v>0</v>
      </c>
      <c r="AJ35" s="586"/>
      <c r="AK35" s="586"/>
      <c r="AL35" s="586"/>
      <c r="AM35" s="66"/>
      <c r="AN35" s="603">
        <f t="shared" si="32"/>
        <v>0</v>
      </c>
      <c r="AO35" s="586"/>
      <c r="AP35" s="586"/>
      <c r="AQ35" s="586"/>
      <c r="AR35" s="66"/>
      <c r="AS35" s="603">
        <f t="shared" si="33"/>
        <v>0</v>
      </c>
      <c r="AT35" s="586"/>
      <c r="AU35" s="586"/>
      <c r="AV35" s="586"/>
      <c r="AW35" s="66"/>
      <c r="AX35" s="603">
        <f t="shared" si="34"/>
        <v>0</v>
      </c>
      <c r="AY35" s="586"/>
      <c r="AZ35" s="586"/>
      <c r="BA35" s="586"/>
      <c r="BB35" s="66"/>
      <c r="BC35" s="603">
        <f t="shared" si="35"/>
        <v>0</v>
      </c>
      <c r="BD35" s="586"/>
      <c r="BE35" s="586"/>
      <c r="BF35" s="586"/>
      <c r="BG35" s="66"/>
      <c r="BH35" s="603">
        <f t="shared" si="36"/>
        <v>0</v>
      </c>
      <c r="BI35" s="586"/>
      <c r="BJ35" s="586"/>
      <c r="BK35" s="586"/>
      <c r="BL35" s="66"/>
      <c r="BM35" s="603">
        <f t="shared" si="37"/>
        <v>0</v>
      </c>
      <c r="BN35" s="586"/>
      <c r="BO35" s="586"/>
      <c r="BP35" s="586"/>
      <c r="BQ35" s="66"/>
      <c r="BR35" s="603">
        <f t="shared" si="38"/>
        <v>0</v>
      </c>
      <c r="BS35" s="586"/>
      <c r="BT35" s="586"/>
      <c r="BU35" s="586"/>
      <c r="BV35" s="66"/>
      <c r="BW35" s="603">
        <f t="shared" si="39"/>
        <v>0</v>
      </c>
      <c r="BX35" s="586"/>
      <c r="BY35" s="586"/>
      <c r="BZ35" s="586"/>
      <c r="CA35" s="66"/>
      <c r="CB35" s="603">
        <f t="shared" si="40"/>
        <v>0</v>
      </c>
      <c r="CC35" s="586"/>
      <c r="CD35" s="586"/>
      <c r="CE35" s="586"/>
      <c r="CF35" s="66"/>
      <c r="CG35" s="603">
        <f t="shared" si="41"/>
        <v>0</v>
      </c>
      <c r="CH35" s="586"/>
      <c r="CI35" s="586"/>
      <c r="CJ35" s="586"/>
      <c r="CK35" s="66"/>
      <c r="CL35" s="603">
        <f t="shared" si="42"/>
        <v>0</v>
      </c>
      <c r="CM35" s="586"/>
      <c r="CN35" s="586"/>
      <c r="CO35" s="586"/>
      <c r="CP35" s="67"/>
      <c r="CQ35" s="603">
        <f t="shared" si="43"/>
        <v>0</v>
      </c>
      <c r="CR35" s="586"/>
      <c r="CS35" s="586"/>
      <c r="CT35" s="586"/>
      <c r="CU35" s="66"/>
      <c r="CV35" s="603">
        <f t="shared" si="44"/>
        <v>0</v>
      </c>
      <c r="CW35" s="586"/>
      <c r="CX35" s="586"/>
      <c r="CY35" s="586"/>
      <c r="CZ35" s="66"/>
      <c r="DA35" s="603">
        <f t="shared" si="45"/>
        <v>0</v>
      </c>
      <c r="DB35" s="586"/>
      <c r="DC35" s="586"/>
      <c r="DD35" s="586"/>
      <c r="DE35" s="66"/>
      <c r="DF35" s="603">
        <f t="shared" si="46"/>
        <v>0</v>
      </c>
      <c r="DG35" s="586"/>
      <c r="DH35" s="586"/>
      <c r="DI35" s="586"/>
      <c r="DJ35" s="67"/>
    </row>
    <row r="36" spans="1:114" s="63" customFormat="1" ht="15.95" customHeight="1" x14ac:dyDescent="0.25">
      <c r="A36" s="178" t="s">
        <v>237</v>
      </c>
      <c r="B36" s="160" t="s">
        <v>246</v>
      </c>
      <c r="C36" s="193"/>
      <c r="D36" s="55"/>
      <c r="E36" s="56"/>
      <c r="F36" s="56"/>
      <c r="G36" s="196"/>
      <c r="H36" s="64"/>
      <c r="I36" s="483">
        <f t="shared" si="47"/>
        <v>0</v>
      </c>
      <c r="J36" s="506">
        <f>IF(Т_РВО="Перший бакалаврський",IF(Т_ФН="денна",O36*$S$2+T36*$X$2+Y36*$AC$2+AD36*$AH$2+AI36*$AM$2+AN36*$AR$2+AS36*$AW$2+AX36*$BB$2+BC36*$BG$2+BH36*$BL$2+BM36*$BQ$2+BR36*$BV$2+BW36*$CA$2+CB36*$CF$2,O36+T36+Y36+AD36+AI36+AN36+AS36+AX36+BC36+BH36+BM36+BR36+BW36+CB36+CG36+CL36+CQ36+CV36+DA36+DF36),IF(Т_ФН="денна",O36*$S$2+T36*$X$2+Y36*$AC$2+AD36*$AH$2+AI36*$AM$2+AN36*$AR$2,O36+T36+Y36+AD36+AI36+AN36))</f>
        <v>0</v>
      </c>
      <c r="K36" s="506">
        <f>IF(Т_РВО="Перший бакалаврський",IF(Т_ФН="денна",P36*$S$2+U36*$X$2+Z36*$AC$2+AE36*$AH$2+AJ36*$AM$2+AO36*$AR$2+AT36*$AW$2+AY36*$BB$2+BD36*$BG$2+BI36*$BL$2+BN36*$BQ$2+BS36*$BV$2+BX36*$CA$2+CC36*$CF$2,P36+U36+Z36+AE36+AJ36+AO36+AT36+AY36+BD36+BI36+BN36+BS36+BX36+CC36+CH36+CM36+CR36+CW36+DB36+DG36),IF(Т_ФН="денна",P36*$S$2+U36*$X$2+Z36*$AC$2+AE36*$AH$2+AJ36*$AM$2+AO36*$AR$2,P36+U36+Z36+AE36+AJ36+AO36))</f>
        <v>0</v>
      </c>
      <c r="L36" s="506">
        <f>IF(Т_РВО="Перший бакалаврський",IF(Т_ФН="денна",Q36*$S$2+V36*$X$2+AA36*$AC$2+AF36*$AH$2+AK36*$AM$2+AP36*$AR$2+AU36*$AW$2+AZ36*$BB$2+BE36*$BG$2+BJ36*$BL$2+BO36*$BQ$2+BT36*$BV$2+BY36*$CA$2+CD36*$CF$2,Q36+V36+AA36+AF36+AK36+AP36+AU36+AZ36+BE36+BJ36+BO36+BT36+BY36+CD36+CI36+CN36+CS36+CX36+DC36+DH36),IF(Т_ФН="денна",Q36*$S$2+V36*$X$2+AA36*$AC$2+AF36*$AH$2+AK36*$AM$2+AP36*$AR$2,Q36+V36+AA36+AF36+AK36+AP36))</f>
        <v>0</v>
      </c>
      <c r="M36" s="506">
        <f>IF(Т_РВО="Перший бакалаврський",IF(Т_ФН="денна",R36*$S$2+W36*$X$2+AB36*$AC$2+AG36*$AH$2+AL36*$AM$2+AQ36*$AR$2+AV36*$AW$2+BA36*$BB$2+BF36*$BG$2+BK36*$BL$2+BP36*$BQ$2+BU36*$BV$2+BZ36*$CA$2+CE36*$CF$2,R36+W36+AB36+AG36+AL36+AQ36+AV36+BA36+BF36+BK36+BP36+BU36+BZ36+CE36+CJ36+CO36+CT36+CY36+DD36+DI36),IF(Т_ФН="денна",R36*$S$2+W36*$X$2+AB36*$AC$2+AG36*$AH$2+AL36*$AM$2+AQ36*$AR$2,R36+W36+AB36+AG36+AL36+AQ36))</f>
        <v>0</v>
      </c>
      <c r="N36" s="507">
        <f t="shared" si="48"/>
        <v>0</v>
      </c>
      <c r="O36" s="603">
        <f t="shared" si="27"/>
        <v>0</v>
      </c>
      <c r="P36" s="586"/>
      <c r="Q36" s="586"/>
      <c r="R36" s="586"/>
      <c r="S36" s="66"/>
      <c r="T36" s="603">
        <f t="shared" si="28"/>
        <v>0</v>
      </c>
      <c r="U36" s="586"/>
      <c r="V36" s="586"/>
      <c r="W36" s="586"/>
      <c r="X36" s="66"/>
      <c r="Y36" s="603">
        <f t="shared" si="29"/>
        <v>0</v>
      </c>
      <c r="Z36" s="586"/>
      <c r="AA36" s="586"/>
      <c r="AB36" s="586"/>
      <c r="AC36" s="66"/>
      <c r="AD36" s="603">
        <f t="shared" si="30"/>
        <v>0</v>
      </c>
      <c r="AE36" s="586"/>
      <c r="AF36" s="586"/>
      <c r="AG36" s="586"/>
      <c r="AH36" s="66"/>
      <c r="AI36" s="603">
        <f t="shared" si="31"/>
        <v>0</v>
      </c>
      <c r="AJ36" s="586"/>
      <c r="AK36" s="586"/>
      <c r="AL36" s="586"/>
      <c r="AM36" s="66"/>
      <c r="AN36" s="603">
        <f t="shared" si="32"/>
        <v>0</v>
      </c>
      <c r="AO36" s="586"/>
      <c r="AP36" s="586"/>
      <c r="AQ36" s="586"/>
      <c r="AR36" s="66"/>
      <c r="AS36" s="603">
        <f t="shared" si="33"/>
        <v>0</v>
      </c>
      <c r="AT36" s="586"/>
      <c r="AU36" s="586"/>
      <c r="AV36" s="586"/>
      <c r="AW36" s="66"/>
      <c r="AX36" s="603">
        <f t="shared" si="34"/>
        <v>0</v>
      </c>
      <c r="AY36" s="586"/>
      <c r="AZ36" s="586"/>
      <c r="BA36" s="586"/>
      <c r="BB36" s="66"/>
      <c r="BC36" s="603">
        <f t="shared" si="35"/>
        <v>0</v>
      </c>
      <c r="BD36" s="586"/>
      <c r="BE36" s="586"/>
      <c r="BF36" s="586"/>
      <c r="BG36" s="66"/>
      <c r="BH36" s="603">
        <f t="shared" si="36"/>
        <v>0</v>
      </c>
      <c r="BI36" s="586"/>
      <c r="BJ36" s="586"/>
      <c r="BK36" s="586"/>
      <c r="BL36" s="66"/>
      <c r="BM36" s="603">
        <f t="shared" si="37"/>
        <v>0</v>
      </c>
      <c r="BN36" s="586"/>
      <c r="BO36" s="586"/>
      <c r="BP36" s="586"/>
      <c r="BQ36" s="66"/>
      <c r="BR36" s="603">
        <f t="shared" si="38"/>
        <v>0</v>
      </c>
      <c r="BS36" s="586"/>
      <c r="BT36" s="586"/>
      <c r="BU36" s="586"/>
      <c r="BV36" s="66"/>
      <c r="BW36" s="603">
        <f t="shared" si="39"/>
        <v>0</v>
      </c>
      <c r="BX36" s="586"/>
      <c r="BY36" s="586"/>
      <c r="BZ36" s="586"/>
      <c r="CA36" s="66"/>
      <c r="CB36" s="603">
        <f t="shared" si="40"/>
        <v>0</v>
      </c>
      <c r="CC36" s="586"/>
      <c r="CD36" s="586"/>
      <c r="CE36" s="586"/>
      <c r="CF36" s="66"/>
      <c r="CG36" s="603">
        <f t="shared" si="41"/>
        <v>0</v>
      </c>
      <c r="CH36" s="586"/>
      <c r="CI36" s="586"/>
      <c r="CJ36" s="586"/>
      <c r="CK36" s="66"/>
      <c r="CL36" s="603">
        <f t="shared" si="42"/>
        <v>0</v>
      </c>
      <c r="CM36" s="586"/>
      <c r="CN36" s="586"/>
      <c r="CO36" s="586"/>
      <c r="CP36" s="67"/>
      <c r="CQ36" s="603">
        <f t="shared" si="43"/>
        <v>0</v>
      </c>
      <c r="CR36" s="586"/>
      <c r="CS36" s="586"/>
      <c r="CT36" s="586"/>
      <c r="CU36" s="66"/>
      <c r="CV36" s="603">
        <f t="shared" si="44"/>
        <v>0</v>
      </c>
      <c r="CW36" s="586"/>
      <c r="CX36" s="586"/>
      <c r="CY36" s="586"/>
      <c r="CZ36" s="66"/>
      <c r="DA36" s="603">
        <f t="shared" si="45"/>
        <v>0</v>
      </c>
      <c r="DB36" s="586"/>
      <c r="DC36" s="586"/>
      <c r="DD36" s="586"/>
      <c r="DE36" s="66"/>
      <c r="DF36" s="603">
        <f t="shared" si="46"/>
        <v>0</v>
      </c>
      <c r="DG36" s="586"/>
      <c r="DH36" s="586"/>
      <c r="DI36" s="586"/>
      <c r="DJ36" s="67"/>
    </row>
    <row r="37" spans="1:114" s="63" customFormat="1" ht="15.95" customHeight="1" x14ac:dyDescent="0.25">
      <c r="A37" s="178" t="s">
        <v>238</v>
      </c>
      <c r="B37" s="160" t="s">
        <v>247</v>
      </c>
      <c r="C37" s="193"/>
      <c r="D37" s="55"/>
      <c r="E37" s="56"/>
      <c r="F37" s="56"/>
      <c r="G37" s="196"/>
      <c r="H37" s="64"/>
      <c r="I37" s="483">
        <f t="shared" si="47"/>
        <v>0</v>
      </c>
      <c r="J37" s="506">
        <f>IF(Т_РВО="Перший бакалаврський",IF(Т_ФН="денна",O37*$S$2+T37*$X$2+Y37*$AC$2+AD37*$AH$2+AI37*$AM$2+AN37*$AR$2+AS37*$AW$2+AX37*$BB$2+BC37*$BG$2+BH37*$BL$2+BM37*$BQ$2+BR37*$BV$2+BW37*$CA$2+CB37*$CF$2,O37+T37+Y37+AD37+AI37+AN37+AS37+AX37+BC37+BH37+BM37+BR37+BW37+CB37+CG37+CL37+CQ37+CV37+DA37+DF37),IF(Т_ФН="денна",O37*$S$2+T37*$X$2+Y37*$AC$2+AD37*$AH$2+AI37*$AM$2+AN37*$AR$2,O37+T37+Y37+AD37+AI37+AN37))</f>
        <v>0</v>
      </c>
      <c r="K37" s="506">
        <f>IF(Т_РВО="Перший бакалаврський",IF(Т_ФН="денна",P37*$S$2+U37*$X$2+Z37*$AC$2+AE37*$AH$2+AJ37*$AM$2+AO37*$AR$2+AT37*$AW$2+AY37*$BB$2+BD37*$BG$2+BI37*$BL$2+BN37*$BQ$2+BS37*$BV$2+BX37*$CA$2+CC37*$CF$2,P37+U37+Z37+AE37+AJ37+AO37+AT37+AY37+BD37+BI37+BN37+BS37+BX37+CC37+CH37+CM37+CR37+CW37+DB37+DG37),IF(Т_ФН="денна",P37*$S$2+U37*$X$2+Z37*$AC$2+AE37*$AH$2+AJ37*$AM$2+AO37*$AR$2,P37+U37+Z37+AE37+AJ37+AO37))</f>
        <v>0</v>
      </c>
      <c r="L37" s="506">
        <f>IF(Т_РВО="Перший бакалаврський",IF(Т_ФН="денна",Q37*$S$2+V37*$X$2+AA37*$AC$2+AF37*$AH$2+AK37*$AM$2+AP37*$AR$2+AU37*$AW$2+AZ37*$BB$2+BE37*$BG$2+BJ37*$BL$2+BO37*$BQ$2+BT37*$BV$2+BY37*$CA$2+CD37*$CF$2,Q37+V37+AA37+AF37+AK37+AP37+AU37+AZ37+BE37+BJ37+BO37+BT37+BY37+CD37+CI37+CN37+CS37+CX37+DC37+DH37),IF(Т_ФН="денна",Q37*$S$2+V37*$X$2+AA37*$AC$2+AF37*$AH$2+AK37*$AM$2+AP37*$AR$2,Q37+V37+AA37+AF37+AK37+AP37))</f>
        <v>0</v>
      </c>
      <c r="M37" s="506">
        <f>IF(Т_РВО="Перший бакалаврський",IF(Т_ФН="денна",R37*$S$2+W37*$X$2+AB37*$AC$2+AG37*$AH$2+AL37*$AM$2+AQ37*$AR$2+AV37*$AW$2+BA37*$BB$2+BF37*$BG$2+BK37*$BL$2+BP37*$BQ$2+BU37*$BV$2+BZ37*$CA$2+CE37*$CF$2,R37+W37+AB37+AG37+AL37+AQ37+AV37+BA37+BF37+BK37+BP37+BU37+BZ37+CE37+CJ37+CO37+CT37+CY37+DD37+DI37),IF(Т_ФН="денна",R37*$S$2+W37*$X$2+AB37*$AC$2+AG37*$AH$2+AL37*$AM$2+AQ37*$AR$2,R37+W37+AB37+AG37+AL37+AQ37))</f>
        <v>0</v>
      </c>
      <c r="N37" s="507">
        <f t="shared" si="48"/>
        <v>0</v>
      </c>
      <c r="O37" s="603">
        <f t="shared" si="27"/>
        <v>0</v>
      </c>
      <c r="P37" s="586"/>
      <c r="Q37" s="586"/>
      <c r="R37" s="586"/>
      <c r="S37" s="66"/>
      <c r="T37" s="603">
        <f t="shared" si="28"/>
        <v>0</v>
      </c>
      <c r="U37" s="586"/>
      <c r="V37" s="586"/>
      <c r="W37" s="586"/>
      <c r="X37" s="66"/>
      <c r="Y37" s="603">
        <f t="shared" si="29"/>
        <v>0</v>
      </c>
      <c r="Z37" s="586"/>
      <c r="AA37" s="586"/>
      <c r="AB37" s="586"/>
      <c r="AC37" s="66"/>
      <c r="AD37" s="603">
        <f t="shared" si="30"/>
        <v>0</v>
      </c>
      <c r="AE37" s="586"/>
      <c r="AF37" s="586"/>
      <c r="AG37" s="586"/>
      <c r="AH37" s="66"/>
      <c r="AI37" s="603">
        <f t="shared" si="31"/>
        <v>0</v>
      </c>
      <c r="AJ37" s="586"/>
      <c r="AK37" s="586"/>
      <c r="AL37" s="586"/>
      <c r="AM37" s="66"/>
      <c r="AN37" s="603">
        <f t="shared" si="32"/>
        <v>0</v>
      </c>
      <c r="AO37" s="586"/>
      <c r="AP37" s="586"/>
      <c r="AQ37" s="586"/>
      <c r="AR37" s="66"/>
      <c r="AS37" s="603">
        <f t="shared" si="33"/>
        <v>0</v>
      </c>
      <c r="AT37" s="586"/>
      <c r="AU37" s="586"/>
      <c r="AV37" s="586"/>
      <c r="AW37" s="66"/>
      <c r="AX37" s="603">
        <f t="shared" si="34"/>
        <v>0</v>
      </c>
      <c r="AY37" s="586"/>
      <c r="AZ37" s="586"/>
      <c r="BA37" s="586"/>
      <c r="BB37" s="66"/>
      <c r="BC37" s="603">
        <f t="shared" si="35"/>
        <v>0</v>
      </c>
      <c r="BD37" s="586"/>
      <c r="BE37" s="586"/>
      <c r="BF37" s="586"/>
      <c r="BG37" s="66"/>
      <c r="BH37" s="603">
        <f t="shared" si="36"/>
        <v>0</v>
      </c>
      <c r="BI37" s="586"/>
      <c r="BJ37" s="586"/>
      <c r="BK37" s="586"/>
      <c r="BL37" s="66"/>
      <c r="BM37" s="603">
        <f t="shared" si="37"/>
        <v>0</v>
      </c>
      <c r="BN37" s="586"/>
      <c r="BO37" s="586"/>
      <c r="BP37" s="586"/>
      <c r="BQ37" s="66"/>
      <c r="BR37" s="603">
        <f t="shared" si="38"/>
        <v>0</v>
      </c>
      <c r="BS37" s="586"/>
      <c r="BT37" s="586"/>
      <c r="BU37" s="586"/>
      <c r="BV37" s="66"/>
      <c r="BW37" s="603">
        <f t="shared" si="39"/>
        <v>0</v>
      </c>
      <c r="BX37" s="586"/>
      <c r="BY37" s="586"/>
      <c r="BZ37" s="586"/>
      <c r="CA37" s="66"/>
      <c r="CB37" s="603">
        <f t="shared" si="40"/>
        <v>0</v>
      </c>
      <c r="CC37" s="586"/>
      <c r="CD37" s="586"/>
      <c r="CE37" s="586"/>
      <c r="CF37" s="66"/>
      <c r="CG37" s="603">
        <f t="shared" si="41"/>
        <v>0</v>
      </c>
      <c r="CH37" s="586"/>
      <c r="CI37" s="586"/>
      <c r="CJ37" s="586"/>
      <c r="CK37" s="66"/>
      <c r="CL37" s="603">
        <f t="shared" si="42"/>
        <v>0</v>
      </c>
      <c r="CM37" s="586"/>
      <c r="CN37" s="586"/>
      <c r="CO37" s="586"/>
      <c r="CP37" s="67"/>
      <c r="CQ37" s="603">
        <f t="shared" si="43"/>
        <v>0</v>
      </c>
      <c r="CR37" s="586"/>
      <c r="CS37" s="586"/>
      <c r="CT37" s="586"/>
      <c r="CU37" s="66"/>
      <c r="CV37" s="603">
        <f t="shared" si="44"/>
        <v>0</v>
      </c>
      <c r="CW37" s="586"/>
      <c r="CX37" s="586"/>
      <c r="CY37" s="586"/>
      <c r="CZ37" s="66"/>
      <c r="DA37" s="603">
        <f t="shared" si="45"/>
        <v>0</v>
      </c>
      <c r="DB37" s="586"/>
      <c r="DC37" s="586"/>
      <c r="DD37" s="586"/>
      <c r="DE37" s="66"/>
      <c r="DF37" s="603">
        <f t="shared" si="46"/>
        <v>0</v>
      </c>
      <c r="DG37" s="586"/>
      <c r="DH37" s="586"/>
      <c r="DI37" s="586"/>
      <c r="DJ37" s="67"/>
    </row>
    <row r="38" spans="1:114" s="63" customFormat="1" ht="15.95" customHeight="1" x14ac:dyDescent="0.25">
      <c r="A38" s="178" t="s">
        <v>239</v>
      </c>
      <c r="B38" s="160" t="s">
        <v>248</v>
      </c>
      <c r="C38" s="193"/>
      <c r="D38" s="55"/>
      <c r="E38" s="56"/>
      <c r="F38" s="56"/>
      <c r="G38" s="196"/>
      <c r="H38" s="64"/>
      <c r="I38" s="483">
        <f t="shared" si="47"/>
        <v>0</v>
      </c>
      <c r="J38" s="506">
        <f>IF(Т_РВО="Перший бакалаврський",IF(Т_ФН="денна",O38*$S$2+T38*$X$2+Y38*$AC$2+AD38*$AH$2+AI38*$AM$2+AN38*$AR$2+AS38*$AW$2+AX38*$BB$2+BC38*$BG$2+BH38*$BL$2+BM38*$BQ$2+BR38*$BV$2+BW38*$CA$2+CB38*$CF$2,O38+T38+Y38+AD38+AI38+AN38+AS38+AX38+BC38+BH38+BM38+BR38+BW38+CB38+CG38+CL38+CQ38+CV38+DA38+DF38),IF(Т_ФН="денна",O38*$S$2+T38*$X$2+Y38*$AC$2+AD38*$AH$2+AI38*$AM$2+AN38*$AR$2,O38+T38+Y38+AD38+AI38+AN38))</f>
        <v>0</v>
      </c>
      <c r="K38" s="506">
        <f>IF(Т_РВО="Перший бакалаврський",IF(Т_ФН="денна",P38*$S$2+U38*$X$2+Z38*$AC$2+AE38*$AH$2+AJ38*$AM$2+AO38*$AR$2+AT38*$AW$2+AY38*$BB$2+BD38*$BG$2+BI38*$BL$2+BN38*$BQ$2+BS38*$BV$2+BX38*$CA$2+CC38*$CF$2,P38+U38+Z38+AE38+AJ38+AO38+AT38+AY38+BD38+BI38+BN38+BS38+BX38+CC38+CH38+CM38+CR38+CW38+DB38+DG38),IF(Т_ФН="денна",P38*$S$2+U38*$X$2+Z38*$AC$2+AE38*$AH$2+AJ38*$AM$2+AO38*$AR$2,P38+U38+Z38+AE38+AJ38+AO38))</f>
        <v>0</v>
      </c>
      <c r="L38" s="506">
        <f>IF(Т_РВО="Перший бакалаврський",IF(Т_ФН="денна",Q38*$S$2+V38*$X$2+AA38*$AC$2+AF38*$AH$2+AK38*$AM$2+AP38*$AR$2+AU38*$AW$2+AZ38*$BB$2+BE38*$BG$2+BJ38*$BL$2+BO38*$BQ$2+BT38*$BV$2+BY38*$CA$2+CD38*$CF$2,Q38+V38+AA38+AF38+AK38+AP38+AU38+AZ38+BE38+BJ38+BO38+BT38+BY38+CD38+CI38+CN38+CS38+CX38+DC38+DH38),IF(Т_ФН="денна",Q38*$S$2+V38*$X$2+AA38*$AC$2+AF38*$AH$2+AK38*$AM$2+AP38*$AR$2,Q38+V38+AA38+AF38+AK38+AP38))</f>
        <v>0</v>
      </c>
      <c r="M38" s="506">
        <f>IF(Т_РВО="Перший бакалаврський",IF(Т_ФН="денна",R38*$S$2+W38*$X$2+AB38*$AC$2+AG38*$AH$2+AL38*$AM$2+AQ38*$AR$2+AV38*$AW$2+BA38*$BB$2+BF38*$BG$2+BK38*$BL$2+BP38*$BQ$2+BU38*$BV$2+BZ38*$CA$2+CE38*$CF$2,R38+W38+AB38+AG38+AL38+AQ38+AV38+BA38+BF38+BK38+BP38+BU38+BZ38+CE38+CJ38+CO38+CT38+CY38+DD38+DI38),IF(Т_ФН="денна",R38*$S$2+W38*$X$2+AB38*$AC$2+AG38*$AH$2+AL38*$AM$2+AQ38*$AR$2,R38+W38+AB38+AG38+AL38+AQ38))</f>
        <v>0</v>
      </c>
      <c r="N38" s="507">
        <f t="shared" si="48"/>
        <v>0</v>
      </c>
      <c r="O38" s="603">
        <f t="shared" si="27"/>
        <v>0</v>
      </c>
      <c r="P38" s="586"/>
      <c r="Q38" s="586"/>
      <c r="R38" s="586"/>
      <c r="S38" s="66"/>
      <c r="T38" s="603">
        <f t="shared" si="28"/>
        <v>0</v>
      </c>
      <c r="U38" s="586"/>
      <c r="V38" s="586"/>
      <c r="W38" s="586"/>
      <c r="X38" s="66"/>
      <c r="Y38" s="603">
        <f t="shared" si="29"/>
        <v>0</v>
      </c>
      <c r="Z38" s="586"/>
      <c r="AA38" s="586"/>
      <c r="AB38" s="586"/>
      <c r="AC38" s="66"/>
      <c r="AD38" s="603">
        <f t="shared" si="30"/>
        <v>0</v>
      </c>
      <c r="AE38" s="586"/>
      <c r="AF38" s="586"/>
      <c r="AG38" s="586"/>
      <c r="AH38" s="66"/>
      <c r="AI38" s="603">
        <f t="shared" si="31"/>
        <v>0</v>
      </c>
      <c r="AJ38" s="586"/>
      <c r="AK38" s="586"/>
      <c r="AL38" s="586"/>
      <c r="AM38" s="66"/>
      <c r="AN38" s="603">
        <f t="shared" si="32"/>
        <v>0</v>
      </c>
      <c r="AO38" s="586"/>
      <c r="AP38" s="586"/>
      <c r="AQ38" s="586"/>
      <c r="AR38" s="66"/>
      <c r="AS38" s="603">
        <f t="shared" si="33"/>
        <v>0</v>
      </c>
      <c r="AT38" s="586"/>
      <c r="AU38" s="586"/>
      <c r="AV38" s="586"/>
      <c r="AW38" s="66"/>
      <c r="AX38" s="603">
        <f t="shared" si="34"/>
        <v>0</v>
      </c>
      <c r="AY38" s="586"/>
      <c r="AZ38" s="586"/>
      <c r="BA38" s="586"/>
      <c r="BB38" s="66"/>
      <c r="BC38" s="603">
        <f t="shared" si="35"/>
        <v>0</v>
      </c>
      <c r="BD38" s="586"/>
      <c r="BE38" s="586"/>
      <c r="BF38" s="586"/>
      <c r="BG38" s="66"/>
      <c r="BH38" s="603">
        <f t="shared" si="36"/>
        <v>0</v>
      </c>
      <c r="BI38" s="586"/>
      <c r="BJ38" s="586"/>
      <c r="BK38" s="586"/>
      <c r="BL38" s="66"/>
      <c r="BM38" s="603">
        <f t="shared" si="37"/>
        <v>0</v>
      </c>
      <c r="BN38" s="586"/>
      <c r="BO38" s="586"/>
      <c r="BP38" s="586"/>
      <c r="BQ38" s="66"/>
      <c r="BR38" s="603">
        <f t="shared" si="38"/>
        <v>0</v>
      </c>
      <c r="BS38" s="586"/>
      <c r="BT38" s="586"/>
      <c r="BU38" s="586"/>
      <c r="BV38" s="66"/>
      <c r="BW38" s="603">
        <f t="shared" si="39"/>
        <v>0</v>
      </c>
      <c r="BX38" s="586"/>
      <c r="BY38" s="586"/>
      <c r="BZ38" s="586"/>
      <c r="CA38" s="66"/>
      <c r="CB38" s="603">
        <f t="shared" si="40"/>
        <v>0</v>
      </c>
      <c r="CC38" s="586"/>
      <c r="CD38" s="586"/>
      <c r="CE38" s="586"/>
      <c r="CF38" s="66"/>
      <c r="CG38" s="603">
        <f t="shared" si="41"/>
        <v>0</v>
      </c>
      <c r="CH38" s="586"/>
      <c r="CI38" s="586"/>
      <c r="CJ38" s="586"/>
      <c r="CK38" s="66"/>
      <c r="CL38" s="603">
        <f t="shared" si="42"/>
        <v>0</v>
      </c>
      <c r="CM38" s="586"/>
      <c r="CN38" s="586"/>
      <c r="CO38" s="586"/>
      <c r="CP38" s="67"/>
      <c r="CQ38" s="603">
        <f t="shared" si="43"/>
        <v>0</v>
      </c>
      <c r="CR38" s="586"/>
      <c r="CS38" s="586"/>
      <c r="CT38" s="586"/>
      <c r="CU38" s="66"/>
      <c r="CV38" s="603">
        <f t="shared" si="44"/>
        <v>0</v>
      </c>
      <c r="CW38" s="586"/>
      <c r="CX38" s="586"/>
      <c r="CY38" s="586"/>
      <c r="CZ38" s="66"/>
      <c r="DA38" s="603">
        <f t="shared" si="45"/>
        <v>0</v>
      </c>
      <c r="DB38" s="586"/>
      <c r="DC38" s="586"/>
      <c r="DD38" s="586"/>
      <c r="DE38" s="66"/>
      <c r="DF38" s="603">
        <f t="shared" si="46"/>
        <v>0</v>
      </c>
      <c r="DG38" s="586"/>
      <c r="DH38" s="586"/>
      <c r="DI38" s="586"/>
      <c r="DJ38" s="67"/>
    </row>
    <row r="39" spans="1:114" s="63" customFormat="1" ht="15.95" customHeight="1" x14ac:dyDescent="0.25">
      <c r="A39" s="178" t="s">
        <v>240</v>
      </c>
      <c r="B39" s="160" t="s">
        <v>249</v>
      </c>
      <c r="C39" s="193"/>
      <c r="D39" s="55"/>
      <c r="E39" s="56"/>
      <c r="F39" s="56"/>
      <c r="G39" s="196"/>
      <c r="H39" s="64"/>
      <c r="I39" s="483">
        <f t="shared" si="47"/>
        <v>0</v>
      </c>
      <c r="J39" s="506">
        <f>IF(Т_РВО="Перший бакалаврський",IF(Т_ФН="денна",O39*$S$2+T39*$X$2+Y39*$AC$2+AD39*$AH$2+AI39*$AM$2+AN39*$AR$2+AS39*$AW$2+AX39*$BB$2+BC39*$BG$2+BH39*$BL$2+BM39*$BQ$2+BR39*$BV$2+BW39*$CA$2+CB39*$CF$2,O39+T39+Y39+AD39+AI39+AN39+AS39+AX39+BC39+BH39+BM39+BR39+BW39+CB39+CG39+CL39+CQ39+CV39+DA39+DF39),IF(Т_ФН="денна",O39*$S$2+T39*$X$2+Y39*$AC$2+AD39*$AH$2+AI39*$AM$2+AN39*$AR$2,O39+T39+Y39+AD39+AI39+AN39))</f>
        <v>0</v>
      </c>
      <c r="K39" s="506">
        <f>IF(Т_РВО="Перший бакалаврський",IF(Т_ФН="денна",P39*$S$2+U39*$X$2+Z39*$AC$2+AE39*$AH$2+AJ39*$AM$2+AO39*$AR$2+AT39*$AW$2+AY39*$BB$2+BD39*$BG$2+BI39*$BL$2+BN39*$BQ$2+BS39*$BV$2+BX39*$CA$2+CC39*$CF$2,P39+U39+Z39+AE39+AJ39+AO39+AT39+AY39+BD39+BI39+BN39+BS39+BX39+CC39+CH39+CM39+CR39+CW39+DB39+DG39),IF(Т_ФН="денна",P39*$S$2+U39*$X$2+Z39*$AC$2+AE39*$AH$2+AJ39*$AM$2+AO39*$AR$2,P39+U39+Z39+AE39+AJ39+AO39))</f>
        <v>0</v>
      </c>
      <c r="L39" s="506">
        <f>IF(Т_РВО="Перший бакалаврський",IF(Т_ФН="денна",Q39*$S$2+V39*$X$2+AA39*$AC$2+AF39*$AH$2+AK39*$AM$2+AP39*$AR$2+AU39*$AW$2+AZ39*$BB$2+BE39*$BG$2+BJ39*$BL$2+BO39*$BQ$2+BT39*$BV$2+BY39*$CA$2+CD39*$CF$2,Q39+V39+AA39+AF39+AK39+AP39+AU39+AZ39+BE39+BJ39+BO39+BT39+BY39+CD39+CI39+CN39+CS39+CX39+DC39+DH39),IF(Т_ФН="денна",Q39*$S$2+V39*$X$2+AA39*$AC$2+AF39*$AH$2+AK39*$AM$2+AP39*$AR$2,Q39+V39+AA39+AF39+AK39+AP39))</f>
        <v>0</v>
      </c>
      <c r="M39" s="506">
        <f>IF(Т_РВО="Перший бакалаврський",IF(Т_ФН="денна",R39*$S$2+W39*$X$2+AB39*$AC$2+AG39*$AH$2+AL39*$AM$2+AQ39*$AR$2+AV39*$AW$2+BA39*$BB$2+BF39*$BG$2+BK39*$BL$2+BP39*$BQ$2+BU39*$BV$2+BZ39*$CA$2+CE39*$CF$2,R39+W39+AB39+AG39+AL39+AQ39+AV39+BA39+BF39+BK39+BP39+BU39+BZ39+CE39+CJ39+CO39+CT39+CY39+DD39+DI39),IF(Т_ФН="денна",R39*$S$2+W39*$X$2+AB39*$AC$2+AG39*$AH$2+AL39*$AM$2+AQ39*$AR$2,R39+W39+AB39+AG39+AL39+AQ39))</f>
        <v>0</v>
      </c>
      <c r="N39" s="507">
        <f t="shared" si="48"/>
        <v>0</v>
      </c>
      <c r="O39" s="603">
        <f t="shared" si="27"/>
        <v>0</v>
      </c>
      <c r="P39" s="586"/>
      <c r="Q39" s="586"/>
      <c r="R39" s="586"/>
      <c r="S39" s="66"/>
      <c r="T39" s="603">
        <f t="shared" si="28"/>
        <v>0</v>
      </c>
      <c r="U39" s="586"/>
      <c r="V39" s="586"/>
      <c r="W39" s="586"/>
      <c r="X39" s="66"/>
      <c r="Y39" s="603">
        <f t="shared" si="29"/>
        <v>0</v>
      </c>
      <c r="Z39" s="586"/>
      <c r="AA39" s="586"/>
      <c r="AB39" s="586"/>
      <c r="AC39" s="66"/>
      <c r="AD39" s="603">
        <f t="shared" si="30"/>
        <v>0</v>
      </c>
      <c r="AE39" s="586"/>
      <c r="AF39" s="586"/>
      <c r="AG39" s="586"/>
      <c r="AH39" s="66"/>
      <c r="AI39" s="603">
        <f t="shared" si="31"/>
        <v>0</v>
      </c>
      <c r="AJ39" s="586"/>
      <c r="AK39" s="586"/>
      <c r="AL39" s="586"/>
      <c r="AM39" s="66"/>
      <c r="AN39" s="603">
        <f t="shared" si="32"/>
        <v>0</v>
      </c>
      <c r="AO39" s="586"/>
      <c r="AP39" s="586"/>
      <c r="AQ39" s="586"/>
      <c r="AR39" s="66"/>
      <c r="AS39" s="603">
        <f t="shared" si="33"/>
        <v>0</v>
      </c>
      <c r="AT39" s="586"/>
      <c r="AU39" s="586"/>
      <c r="AV39" s="586"/>
      <c r="AW39" s="66"/>
      <c r="AX39" s="603">
        <f t="shared" si="34"/>
        <v>0</v>
      </c>
      <c r="AY39" s="586"/>
      <c r="AZ39" s="586"/>
      <c r="BA39" s="586"/>
      <c r="BB39" s="66"/>
      <c r="BC39" s="603">
        <f t="shared" si="35"/>
        <v>0</v>
      </c>
      <c r="BD39" s="586"/>
      <c r="BE39" s="586"/>
      <c r="BF39" s="586"/>
      <c r="BG39" s="66"/>
      <c r="BH39" s="603">
        <f t="shared" si="36"/>
        <v>0</v>
      </c>
      <c r="BI39" s="586"/>
      <c r="BJ39" s="586"/>
      <c r="BK39" s="586"/>
      <c r="BL39" s="66"/>
      <c r="BM39" s="603">
        <f t="shared" si="37"/>
        <v>0</v>
      </c>
      <c r="BN39" s="586"/>
      <c r="BO39" s="586"/>
      <c r="BP39" s="586"/>
      <c r="BQ39" s="66"/>
      <c r="BR39" s="603">
        <f t="shared" si="38"/>
        <v>0</v>
      </c>
      <c r="BS39" s="586"/>
      <c r="BT39" s="586"/>
      <c r="BU39" s="586"/>
      <c r="BV39" s="66"/>
      <c r="BW39" s="603">
        <f t="shared" si="39"/>
        <v>0</v>
      </c>
      <c r="BX39" s="586"/>
      <c r="BY39" s="586"/>
      <c r="BZ39" s="586"/>
      <c r="CA39" s="66"/>
      <c r="CB39" s="603">
        <f t="shared" si="40"/>
        <v>0</v>
      </c>
      <c r="CC39" s="586"/>
      <c r="CD39" s="586"/>
      <c r="CE39" s="586"/>
      <c r="CF39" s="66"/>
      <c r="CG39" s="603">
        <f t="shared" si="41"/>
        <v>0</v>
      </c>
      <c r="CH39" s="586"/>
      <c r="CI39" s="586"/>
      <c r="CJ39" s="586"/>
      <c r="CK39" s="66"/>
      <c r="CL39" s="603">
        <f t="shared" si="42"/>
        <v>0</v>
      </c>
      <c r="CM39" s="586"/>
      <c r="CN39" s="586"/>
      <c r="CO39" s="586"/>
      <c r="CP39" s="67"/>
      <c r="CQ39" s="603">
        <f t="shared" si="43"/>
        <v>0</v>
      </c>
      <c r="CR39" s="586"/>
      <c r="CS39" s="586"/>
      <c r="CT39" s="586"/>
      <c r="CU39" s="66"/>
      <c r="CV39" s="603">
        <f t="shared" si="44"/>
        <v>0</v>
      </c>
      <c r="CW39" s="586"/>
      <c r="CX39" s="586"/>
      <c r="CY39" s="586"/>
      <c r="CZ39" s="66"/>
      <c r="DA39" s="603">
        <f t="shared" si="45"/>
        <v>0</v>
      </c>
      <c r="DB39" s="586"/>
      <c r="DC39" s="586"/>
      <c r="DD39" s="586"/>
      <c r="DE39" s="66"/>
      <c r="DF39" s="603">
        <f t="shared" si="46"/>
        <v>0</v>
      </c>
      <c r="DG39" s="586"/>
      <c r="DH39" s="586"/>
      <c r="DI39" s="586"/>
      <c r="DJ39" s="67"/>
    </row>
    <row r="40" spans="1:114" s="63" customFormat="1" ht="15.95" customHeight="1" x14ac:dyDescent="0.25">
      <c r="A40" s="178" t="s">
        <v>241</v>
      </c>
      <c r="B40" s="160" t="s">
        <v>250</v>
      </c>
      <c r="C40" s="193"/>
      <c r="D40" s="55"/>
      <c r="E40" s="56"/>
      <c r="F40" s="56"/>
      <c r="G40" s="196"/>
      <c r="H40" s="64"/>
      <c r="I40" s="483">
        <f t="shared" si="47"/>
        <v>0</v>
      </c>
      <c r="J40" s="506">
        <f>IF(Т_РВО="Перший бакалаврський",IF(Т_ФН="денна",O40*$S$2+T40*$X$2+Y40*$AC$2+AD40*$AH$2+AI40*$AM$2+AN40*$AR$2+AS40*$AW$2+AX40*$BB$2+BC40*$BG$2+BH40*$BL$2+BM40*$BQ$2+BR40*$BV$2+BW40*$CA$2+CB40*$CF$2,O40+T40+Y40+AD40+AI40+AN40+AS40+AX40+BC40+BH40+BM40+BR40+BW40+CB40+CG40+CL40+CQ40+CV40+DA40+DF40),IF(Т_ФН="денна",O40*$S$2+T40*$X$2+Y40*$AC$2+AD40*$AH$2+AI40*$AM$2+AN40*$AR$2,O40+T40+Y40+AD40+AI40+AN40))</f>
        <v>0</v>
      </c>
      <c r="K40" s="506">
        <f>IF(Т_РВО="Перший бакалаврський",IF(Т_ФН="денна",P40*$S$2+U40*$X$2+Z40*$AC$2+AE40*$AH$2+AJ40*$AM$2+AO40*$AR$2+AT40*$AW$2+AY40*$BB$2+BD40*$BG$2+BI40*$BL$2+BN40*$BQ$2+BS40*$BV$2+BX40*$CA$2+CC40*$CF$2,P40+U40+Z40+AE40+AJ40+AO40+AT40+AY40+BD40+BI40+BN40+BS40+BX40+CC40+CH40+CM40+CR40+CW40+DB40+DG40),IF(Т_ФН="денна",P40*$S$2+U40*$X$2+Z40*$AC$2+AE40*$AH$2+AJ40*$AM$2+AO40*$AR$2,P40+U40+Z40+AE40+AJ40+AO40))</f>
        <v>0</v>
      </c>
      <c r="L40" s="506">
        <f>IF(Т_РВО="Перший бакалаврський",IF(Т_ФН="денна",Q40*$S$2+V40*$X$2+AA40*$AC$2+AF40*$AH$2+AK40*$AM$2+AP40*$AR$2+AU40*$AW$2+AZ40*$BB$2+BE40*$BG$2+BJ40*$BL$2+BO40*$BQ$2+BT40*$BV$2+BY40*$CA$2+CD40*$CF$2,Q40+V40+AA40+AF40+AK40+AP40+AU40+AZ40+BE40+BJ40+BO40+BT40+BY40+CD40+CI40+CN40+CS40+CX40+DC40+DH40),IF(Т_ФН="денна",Q40*$S$2+V40*$X$2+AA40*$AC$2+AF40*$AH$2+AK40*$AM$2+AP40*$AR$2,Q40+V40+AA40+AF40+AK40+AP40))</f>
        <v>0</v>
      </c>
      <c r="M40" s="506">
        <f>IF(Т_РВО="Перший бакалаврський",IF(Т_ФН="денна",R40*$S$2+W40*$X$2+AB40*$AC$2+AG40*$AH$2+AL40*$AM$2+AQ40*$AR$2+AV40*$AW$2+BA40*$BB$2+BF40*$BG$2+BK40*$BL$2+BP40*$BQ$2+BU40*$BV$2+BZ40*$CA$2+CE40*$CF$2,R40+W40+AB40+AG40+AL40+AQ40+AV40+BA40+BF40+BK40+BP40+BU40+BZ40+CE40+CJ40+CO40+CT40+CY40+DD40+DI40),IF(Т_ФН="денна",R40*$S$2+W40*$X$2+AB40*$AC$2+AG40*$AH$2+AL40*$AM$2+AQ40*$AR$2,R40+W40+AB40+AG40+AL40+AQ40))</f>
        <v>0</v>
      </c>
      <c r="N40" s="507">
        <f t="shared" si="48"/>
        <v>0</v>
      </c>
      <c r="O40" s="603">
        <f t="shared" si="27"/>
        <v>0</v>
      </c>
      <c r="P40" s="586"/>
      <c r="Q40" s="586"/>
      <c r="R40" s="586"/>
      <c r="S40" s="66"/>
      <c r="T40" s="603">
        <f t="shared" si="28"/>
        <v>0</v>
      </c>
      <c r="U40" s="586"/>
      <c r="V40" s="586"/>
      <c r="W40" s="586"/>
      <c r="X40" s="66"/>
      <c r="Y40" s="603">
        <f t="shared" si="29"/>
        <v>0</v>
      </c>
      <c r="Z40" s="586"/>
      <c r="AA40" s="586"/>
      <c r="AB40" s="586"/>
      <c r="AC40" s="66"/>
      <c r="AD40" s="603">
        <f t="shared" si="30"/>
        <v>0</v>
      </c>
      <c r="AE40" s="586"/>
      <c r="AF40" s="586"/>
      <c r="AG40" s="586"/>
      <c r="AH40" s="66"/>
      <c r="AI40" s="603">
        <f t="shared" si="31"/>
        <v>0</v>
      </c>
      <c r="AJ40" s="586"/>
      <c r="AK40" s="586"/>
      <c r="AL40" s="586"/>
      <c r="AM40" s="66"/>
      <c r="AN40" s="603">
        <f t="shared" si="32"/>
        <v>0</v>
      </c>
      <c r="AO40" s="586"/>
      <c r="AP40" s="586"/>
      <c r="AQ40" s="586"/>
      <c r="AR40" s="66"/>
      <c r="AS40" s="603">
        <f t="shared" si="33"/>
        <v>0</v>
      </c>
      <c r="AT40" s="586"/>
      <c r="AU40" s="586"/>
      <c r="AV40" s="586"/>
      <c r="AW40" s="66"/>
      <c r="AX40" s="603">
        <f t="shared" si="34"/>
        <v>0</v>
      </c>
      <c r="AY40" s="586"/>
      <c r="AZ40" s="586"/>
      <c r="BA40" s="586"/>
      <c r="BB40" s="66"/>
      <c r="BC40" s="603">
        <f t="shared" si="35"/>
        <v>0</v>
      </c>
      <c r="BD40" s="586"/>
      <c r="BE40" s="586"/>
      <c r="BF40" s="586"/>
      <c r="BG40" s="66"/>
      <c r="BH40" s="603">
        <f t="shared" si="36"/>
        <v>0</v>
      </c>
      <c r="BI40" s="586"/>
      <c r="BJ40" s="586"/>
      <c r="BK40" s="586"/>
      <c r="BL40" s="66"/>
      <c r="BM40" s="603">
        <f t="shared" si="37"/>
        <v>0</v>
      </c>
      <c r="BN40" s="586"/>
      <c r="BO40" s="586"/>
      <c r="BP40" s="586"/>
      <c r="BQ40" s="66"/>
      <c r="BR40" s="603">
        <f t="shared" si="38"/>
        <v>0</v>
      </c>
      <c r="BS40" s="586"/>
      <c r="BT40" s="586"/>
      <c r="BU40" s="586"/>
      <c r="BV40" s="66"/>
      <c r="BW40" s="603">
        <f t="shared" si="39"/>
        <v>0</v>
      </c>
      <c r="BX40" s="586"/>
      <c r="BY40" s="586"/>
      <c r="BZ40" s="586"/>
      <c r="CA40" s="66"/>
      <c r="CB40" s="603">
        <f t="shared" si="40"/>
        <v>0</v>
      </c>
      <c r="CC40" s="586"/>
      <c r="CD40" s="586"/>
      <c r="CE40" s="586"/>
      <c r="CF40" s="66"/>
      <c r="CG40" s="603">
        <f t="shared" si="41"/>
        <v>0</v>
      </c>
      <c r="CH40" s="586"/>
      <c r="CI40" s="586"/>
      <c r="CJ40" s="586"/>
      <c r="CK40" s="66"/>
      <c r="CL40" s="603">
        <f t="shared" si="42"/>
        <v>0</v>
      </c>
      <c r="CM40" s="586"/>
      <c r="CN40" s="586"/>
      <c r="CO40" s="586"/>
      <c r="CP40" s="67"/>
      <c r="CQ40" s="603">
        <f t="shared" si="43"/>
        <v>0</v>
      </c>
      <c r="CR40" s="586"/>
      <c r="CS40" s="586"/>
      <c r="CT40" s="586"/>
      <c r="CU40" s="66"/>
      <c r="CV40" s="603">
        <f t="shared" si="44"/>
        <v>0</v>
      </c>
      <c r="CW40" s="586"/>
      <c r="CX40" s="586"/>
      <c r="CY40" s="586"/>
      <c r="CZ40" s="66"/>
      <c r="DA40" s="603">
        <f t="shared" si="45"/>
        <v>0</v>
      </c>
      <c r="DB40" s="586"/>
      <c r="DC40" s="586"/>
      <c r="DD40" s="586"/>
      <c r="DE40" s="66"/>
      <c r="DF40" s="603">
        <f t="shared" si="46"/>
        <v>0</v>
      </c>
      <c r="DG40" s="586"/>
      <c r="DH40" s="586"/>
      <c r="DI40" s="586"/>
      <c r="DJ40" s="67"/>
    </row>
    <row r="41" spans="1:114" s="63" customFormat="1" ht="15.95" customHeight="1" x14ac:dyDescent="0.25">
      <c r="A41" s="178" t="s">
        <v>157</v>
      </c>
      <c r="B41" s="160" t="s">
        <v>251</v>
      </c>
      <c r="C41" s="193"/>
      <c r="D41" s="55"/>
      <c r="E41" s="56"/>
      <c r="F41" s="56"/>
      <c r="G41" s="196"/>
      <c r="H41" s="64"/>
      <c r="I41" s="483">
        <f t="shared" si="47"/>
        <v>0</v>
      </c>
      <c r="J41" s="506">
        <f>IF(Т_РВО="Перший бакалаврський",IF(Т_ФН="денна",O41*$S$2+T41*$X$2+Y41*$AC$2+AD41*$AH$2+AI41*$AM$2+AN41*$AR$2+AS41*$AW$2+AX41*$BB$2+BC41*$BG$2+BH41*$BL$2+BM41*$BQ$2+BR41*$BV$2+BW41*$CA$2+CB41*$CF$2,O41+T41+Y41+AD41+AI41+AN41+AS41+AX41+BC41+BH41+BM41+BR41+BW41+CB41+CG41+CL41+CQ41+CV41+DA41+DF41),IF(Т_ФН="денна",O41*$S$2+T41*$X$2+Y41*$AC$2+AD41*$AH$2+AI41*$AM$2+AN41*$AR$2,O41+T41+Y41+AD41+AI41+AN41))</f>
        <v>0</v>
      </c>
      <c r="K41" s="506">
        <f>IF(Т_РВО="Перший бакалаврський",IF(Т_ФН="денна",P41*$S$2+U41*$X$2+Z41*$AC$2+AE41*$AH$2+AJ41*$AM$2+AO41*$AR$2+AT41*$AW$2+AY41*$BB$2+BD41*$BG$2+BI41*$BL$2+BN41*$BQ$2+BS41*$BV$2+BX41*$CA$2+CC41*$CF$2,P41+U41+Z41+AE41+AJ41+AO41+AT41+AY41+BD41+BI41+BN41+BS41+BX41+CC41+CH41+CM41+CR41+CW41+DB41+DG41),IF(Т_ФН="денна",P41*$S$2+U41*$X$2+Z41*$AC$2+AE41*$AH$2+AJ41*$AM$2+AO41*$AR$2,P41+U41+Z41+AE41+AJ41+AO41))</f>
        <v>0</v>
      </c>
      <c r="L41" s="506">
        <f>IF(Т_РВО="Перший бакалаврський",IF(Т_ФН="денна",Q41*$S$2+V41*$X$2+AA41*$AC$2+AF41*$AH$2+AK41*$AM$2+AP41*$AR$2+AU41*$AW$2+AZ41*$BB$2+BE41*$BG$2+BJ41*$BL$2+BO41*$BQ$2+BT41*$BV$2+BY41*$CA$2+CD41*$CF$2,Q41+V41+AA41+AF41+AK41+AP41+AU41+AZ41+BE41+BJ41+BO41+BT41+BY41+CD41+CI41+CN41+CS41+CX41+DC41+DH41),IF(Т_ФН="денна",Q41*$S$2+V41*$X$2+AA41*$AC$2+AF41*$AH$2+AK41*$AM$2+AP41*$AR$2,Q41+V41+AA41+AF41+AK41+AP41))</f>
        <v>0</v>
      </c>
      <c r="M41" s="506">
        <f>IF(Т_РВО="Перший бакалаврський",IF(Т_ФН="денна",R41*$S$2+W41*$X$2+AB41*$AC$2+AG41*$AH$2+AL41*$AM$2+AQ41*$AR$2+AV41*$AW$2+BA41*$BB$2+BF41*$BG$2+BK41*$BL$2+BP41*$BQ$2+BU41*$BV$2+BZ41*$CA$2+CE41*$CF$2,R41+W41+AB41+AG41+AL41+AQ41+AV41+BA41+BF41+BK41+BP41+BU41+BZ41+CE41+CJ41+CO41+CT41+CY41+DD41+DI41),IF(Т_ФН="денна",R41*$S$2+W41*$X$2+AB41*$AC$2+AG41*$AH$2+AL41*$AM$2+AQ41*$AR$2,R41+W41+AB41+AG41+AL41+AQ41))</f>
        <v>0</v>
      </c>
      <c r="N41" s="507">
        <f t="shared" si="48"/>
        <v>0</v>
      </c>
      <c r="O41" s="603">
        <f t="shared" si="27"/>
        <v>0</v>
      </c>
      <c r="P41" s="586"/>
      <c r="Q41" s="586"/>
      <c r="R41" s="586"/>
      <c r="S41" s="66"/>
      <c r="T41" s="603">
        <f t="shared" si="28"/>
        <v>0</v>
      </c>
      <c r="U41" s="586"/>
      <c r="V41" s="586"/>
      <c r="W41" s="586"/>
      <c r="X41" s="66"/>
      <c r="Y41" s="603">
        <f t="shared" si="29"/>
        <v>0</v>
      </c>
      <c r="Z41" s="586"/>
      <c r="AA41" s="586"/>
      <c r="AB41" s="586"/>
      <c r="AC41" s="66"/>
      <c r="AD41" s="603">
        <f t="shared" si="30"/>
        <v>0</v>
      </c>
      <c r="AE41" s="586"/>
      <c r="AF41" s="586"/>
      <c r="AG41" s="586"/>
      <c r="AH41" s="66"/>
      <c r="AI41" s="603">
        <f t="shared" si="31"/>
        <v>0</v>
      </c>
      <c r="AJ41" s="586"/>
      <c r="AK41" s="586"/>
      <c r="AL41" s="586"/>
      <c r="AM41" s="66"/>
      <c r="AN41" s="603">
        <f t="shared" si="32"/>
        <v>0</v>
      </c>
      <c r="AO41" s="586"/>
      <c r="AP41" s="586"/>
      <c r="AQ41" s="586"/>
      <c r="AR41" s="66"/>
      <c r="AS41" s="603">
        <f t="shared" si="33"/>
        <v>0</v>
      </c>
      <c r="AT41" s="586"/>
      <c r="AU41" s="586"/>
      <c r="AV41" s="586"/>
      <c r="AW41" s="66"/>
      <c r="AX41" s="603">
        <f t="shared" si="34"/>
        <v>0</v>
      </c>
      <c r="AY41" s="586"/>
      <c r="AZ41" s="586"/>
      <c r="BA41" s="586"/>
      <c r="BB41" s="66"/>
      <c r="BC41" s="603">
        <f t="shared" si="35"/>
        <v>0</v>
      </c>
      <c r="BD41" s="586"/>
      <c r="BE41" s="586"/>
      <c r="BF41" s="586"/>
      <c r="BG41" s="66"/>
      <c r="BH41" s="603">
        <f t="shared" si="36"/>
        <v>0</v>
      </c>
      <c r="BI41" s="586"/>
      <c r="BJ41" s="586"/>
      <c r="BK41" s="586"/>
      <c r="BL41" s="66"/>
      <c r="BM41" s="603">
        <f t="shared" si="37"/>
        <v>0</v>
      </c>
      <c r="BN41" s="586"/>
      <c r="BO41" s="586"/>
      <c r="BP41" s="586"/>
      <c r="BQ41" s="66"/>
      <c r="BR41" s="603">
        <f t="shared" si="38"/>
        <v>0</v>
      </c>
      <c r="BS41" s="586"/>
      <c r="BT41" s="586"/>
      <c r="BU41" s="586"/>
      <c r="BV41" s="66"/>
      <c r="BW41" s="603">
        <f t="shared" si="39"/>
        <v>0</v>
      </c>
      <c r="BX41" s="586"/>
      <c r="BY41" s="586"/>
      <c r="BZ41" s="586"/>
      <c r="CA41" s="66"/>
      <c r="CB41" s="603">
        <f t="shared" si="40"/>
        <v>0</v>
      </c>
      <c r="CC41" s="586"/>
      <c r="CD41" s="586"/>
      <c r="CE41" s="586"/>
      <c r="CF41" s="66"/>
      <c r="CG41" s="603">
        <f t="shared" si="41"/>
        <v>0</v>
      </c>
      <c r="CH41" s="586"/>
      <c r="CI41" s="586"/>
      <c r="CJ41" s="586"/>
      <c r="CK41" s="66"/>
      <c r="CL41" s="603">
        <f t="shared" si="42"/>
        <v>0</v>
      </c>
      <c r="CM41" s="586"/>
      <c r="CN41" s="586"/>
      <c r="CO41" s="586"/>
      <c r="CP41" s="67"/>
      <c r="CQ41" s="603">
        <f t="shared" si="43"/>
        <v>0</v>
      </c>
      <c r="CR41" s="586"/>
      <c r="CS41" s="586"/>
      <c r="CT41" s="586"/>
      <c r="CU41" s="66"/>
      <c r="CV41" s="603">
        <f t="shared" si="44"/>
        <v>0</v>
      </c>
      <c r="CW41" s="586"/>
      <c r="CX41" s="586"/>
      <c r="CY41" s="586"/>
      <c r="CZ41" s="66"/>
      <c r="DA41" s="603">
        <f t="shared" si="45"/>
        <v>0</v>
      </c>
      <c r="DB41" s="586"/>
      <c r="DC41" s="586"/>
      <c r="DD41" s="586"/>
      <c r="DE41" s="66"/>
      <c r="DF41" s="603">
        <f t="shared" si="46"/>
        <v>0</v>
      </c>
      <c r="DG41" s="586"/>
      <c r="DH41" s="586"/>
      <c r="DI41" s="586"/>
      <c r="DJ41" s="67"/>
    </row>
    <row r="42" spans="1:114" s="63" customFormat="1" ht="15.95" customHeight="1" x14ac:dyDescent="0.25">
      <c r="A42" s="178" t="s">
        <v>158</v>
      </c>
      <c r="B42" s="160" t="s">
        <v>252</v>
      </c>
      <c r="C42" s="193"/>
      <c r="D42" s="55"/>
      <c r="E42" s="56"/>
      <c r="F42" s="56"/>
      <c r="G42" s="196"/>
      <c r="H42" s="64"/>
      <c r="I42" s="483">
        <f t="shared" si="47"/>
        <v>0</v>
      </c>
      <c r="J42" s="506">
        <f>IF(Т_РВО="Перший бакалаврський",IF(Т_ФН="денна",O42*$S$2+T42*$X$2+Y42*$AC$2+AD42*$AH$2+AI42*$AM$2+AN42*$AR$2+AS42*$AW$2+AX42*$BB$2+BC42*$BG$2+BH42*$BL$2+BM42*$BQ$2+BR42*$BV$2+BW42*$CA$2+CB42*$CF$2,O42+T42+Y42+AD42+AI42+AN42+AS42+AX42+BC42+BH42+BM42+BR42+BW42+CB42+CG42+CL42+CQ42+CV42+DA42+DF42),IF(Т_ФН="денна",O42*$S$2+T42*$X$2+Y42*$AC$2+AD42*$AH$2+AI42*$AM$2+AN42*$AR$2,O42+T42+Y42+AD42+AI42+AN42))</f>
        <v>0</v>
      </c>
      <c r="K42" s="506">
        <f>IF(Т_РВО="Перший бакалаврський",IF(Т_ФН="денна",P42*$S$2+U42*$X$2+Z42*$AC$2+AE42*$AH$2+AJ42*$AM$2+AO42*$AR$2+AT42*$AW$2+AY42*$BB$2+BD42*$BG$2+BI42*$BL$2+BN42*$BQ$2+BS42*$BV$2+BX42*$CA$2+CC42*$CF$2,P42+U42+Z42+AE42+AJ42+AO42+AT42+AY42+BD42+BI42+BN42+BS42+BX42+CC42+CH42+CM42+CR42+CW42+DB42+DG42),IF(Т_ФН="денна",P42*$S$2+U42*$X$2+Z42*$AC$2+AE42*$AH$2+AJ42*$AM$2+AO42*$AR$2,P42+U42+Z42+AE42+AJ42+AO42))</f>
        <v>0</v>
      </c>
      <c r="L42" s="506">
        <f>IF(Т_РВО="Перший бакалаврський",IF(Т_ФН="денна",Q42*$S$2+V42*$X$2+AA42*$AC$2+AF42*$AH$2+AK42*$AM$2+AP42*$AR$2+AU42*$AW$2+AZ42*$BB$2+BE42*$BG$2+BJ42*$BL$2+BO42*$BQ$2+BT42*$BV$2+BY42*$CA$2+CD42*$CF$2,Q42+V42+AA42+AF42+AK42+AP42+AU42+AZ42+BE42+BJ42+BO42+BT42+BY42+CD42+CI42+CN42+CS42+CX42+DC42+DH42),IF(Т_ФН="денна",Q42*$S$2+V42*$X$2+AA42*$AC$2+AF42*$AH$2+AK42*$AM$2+AP42*$AR$2,Q42+V42+AA42+AF42+AK42+AP42))</f>
        <v>0</v>
      </c>
      <c r="M42" s="506">
        <f>IF(Т_РВО="Перший бакалаврський",IF(Т_ФН="денна",R42*$S$2+W42*$X$2+AB42*$AC$2+AG42*$AH$2+AL42*$AM$2+AQ42*$AR$2+AV42*$AW$2+BA42*$BB$2+BF42*$BG$2+BK42*$BL$2+BP42*$BQ$2+BU42*$BV$2+BZ42*$CA$2+CE42*$CF$2,R42+W42+AB42+AG42+AL42+AQ42+AV42+BA42+BF42+BK42+BP42+BU42+BZ42+CE42+CJ42+CO42+CT42+CY42+DD42+DI42),IF(Т_ФН="денна",R42*$S$2+W42*$X$2+AB42*$AC$2+AG42*$AH$2+AL42*$AM$2+AQ42*$AR$2,R42+W42+AB42+AG42+AL42+AQ42))</f>
        <v>0</v>
      </c>
      <c r="N42" s="507">
        <f t="shared" si="48"/>
        <v>0</v>
      </c>
      <c r="O42" s="603">
        <f t="shared" si="27"/>
        <v>0</v>
      </c>
      <c r="P42" s="586"/>
      <c r="Q42" s="586"/>
      <c r="R42" s="586"/>
      <c r="S42" s="66"/>
      <c r="T42" s="603">
        <f t="shared" si="28"/>
        <v>0</v>
      </c>
      <c r="U42" s="586"/>
      <c r="V42" s="586"/>
      <c r="W42" s="586"/>
      <c r="X42" s="66"/>
      <c r="Y42" s="603">
        <f t="shared" si="29"/>
        <v>0</v>
      </c>
      <c r="Z42" s="586"/>
      <c r="AA42" s="586"/>
      <c r="AB42" s="586"/>
      <c r="AC42" s="66"/>
      <c r="AD42" s="603">
        <f t="shared" si="30"/>
        <v>0</v>
      </c>
      <c r="AE42" s="586"/>
      <c r="AF42" s="586"/>
      <c r="AG42" s="586"/>
      <c r="AH42" s="66"/>
      <c r="AI42" s="603">
        <f t="shared" si="31"/>
        <v>0</v>
      </c>
      <c r="AJ42" s="586"/>
      <c r="AK42" s="586"/>
      <c r="AL42" s="586"/>
      <c r="AM42" s="66"/>
      <c r="AN42" s="603">
        <f t="shared" si="32"/>
        <v>0</v>
      </c>
      <c r="AO42" s="586"/>
      <c r="AP42" s="586"/>
      <c r="AQ42" s="586"/>
      <c r="AR42" s="66"/>
      <c r="AS42" s="603">
        <f t="shared" si="33"/>
        <v>0</v>
      </c>
      <c r="AT42" s="586"/>
      <c r="AU42" s="586"/>
      <c r="AV42" s="586"/>
      <c r="AW42" s="66"/>
      <c r="AX42" s="603">
        <f t="shared" si="34"/>
        <v>0</v>
      </c>
      <c r="AY42" s="586"/>
      <c r="AZ42" s="586"/>
      <c r="BA42" s="586"/>
      <c r="BB42" s="66"/>
      <c r="BC42" s="603">
        <f t="shared" si="35"/>
        <v>0</v>
      </c>
      <c r="BD42" s="586"/>
      <c r="BE42" s="586"/>
      <c r="BF42" s="586"/>
      <c r="BG42" s="66"/>
      <c r="BH42" s="603">
        <f t="shared" si="36"/>
        <v>0</v>
      </c>
      <c r="BI42" s="586"/>
      <c r="BJ42" s="586"/>
      <c r="BK42" s="586"/>
      <c r="BL42" s="66"/>
      <c r="BM42" s="603">
        <f t="shared" si="37"/>
        <v>0</v>
      </c>
      <c r="BN42" s="586"/>
      <c r="BO42" s="586"/>
      <c r="BP42" s="586"/>
      <c r="BQ42" s="66"/>
      <c r="BR42" s="603">
        <f t="shared" si="38"/>
        <v>0</v>
      </c>
      <c r="BS42" s="586"/>
      <c r="BT42" s="586"/>
      <c r="BU42" s="586"/>
      <c r="BV42" s="66"/>
      <c r="BW42" s="603">
        <f t="shared" si="39"/>
        <v>0</v>
      </c>
      <c r="BX42" s="586"/>
      <c r="BY42" s="586"/>
      <c r="BZ42" s="586"/>
      <c r="CA42" s="66"/>
      <c r="CB42" s="603">
        <f t="shared" si="40"/>
        <v>0</v>
      </c>
      <c r="CC42" s="586"/>
      <c r="CD42" s="586"/>
      <c r="CE42" s="586"/>
      <c r="CF42" s="66"/>
      <c r="CG42" s="603">
        <f t="shared" si="41"/>
        <v>0</v>
      </c>
      <c r="CH42" s="586"/>
      <c r="CI42" s="586"/>
      <c r="CJ42" s="586"/>
      <c r="CK42" s="66"/>
      <c r="CL42" s="603">
        <f t="shared" si="42"/>
        <v>0</v>
      </c>
      <c r="CM42" s="586"/>
      <c r="CN42" s="586"/>
      <c r="CO42" s="586"/>
      <c r="CP42" s="67"/>
      <c r="CQ42" s="603">
        <f t="shared" si="43"/>
        <v>0</v>
      </c>
      <c r="CR42" s="586"/>
      <c r="CS42" s="586"/>
      <c r="CT42" s="586"/>
      <c r="CU42" s="66"/>
      <c r="CV42" s="603">
        <f t="shared" si="44"/>
        <v>0</v>
      </c>
      <c r="CW42" s="586"/>
      <c r="CX42" s="586"/>
      <c r="CY42" s="586"/>
      <c r="CZ42" s="66"/>
      <c r="DA42" s="603">
        <f t="shared" si="45"/>
        <v>0</v>
      </c>
      <c r="DB42" s="586"/>
      <c r="DC42" s="586"/>
      <c r="DD42" s="586"/>
      <c r="DE42" s="66"/>
      <c r="DF42" s="603">
        <f t="shared" si="46"/>
        <v>0</v>
      </c>
      <c r="DG42" s="586"/>
      <c r="DH42" s="586"/>
      <c r="DI42" s="586"/>
      <c r="DJ42" s="67"/>
    </row>
    <row r="43" spans="1:114" s="63" customFormat="1" ht="15.95" customHeight="1" x14ac:dyDescent="0.25">
      <c r="A43" s="178"/>
      <c r="B43" s="160"/>
      <c r="C43" s="193"/>
      <c r="D43" s="55"/>
      <c r="E43" s="56"/>
      <c r="F43" s="56"/>
      <c r="G43" s="196"/>
      <c r="H43" s="64"/>
      <c r="I43" s="483">
        <f t="shared" ref="I43:I49" si="49">H43*30</f>
        <v>0</v>
      </c>
      <c r="J43" s="506">
        <f>IF(Т_РВО="Перший бакалаврський",IF(Т_ФН="денна",O43*$S$2+T43*$X$2+Y43*$AC$2+AD43*$AH$2+AI43*$AM$2+AN43*$AR$2+AS43*$AW$2+AX43*$BB$2+BC43*$BG$2+BH43*$BL$2+BM43*$BQ$2+BR43*$BV$2+BW43*$CA$2+CB43*$CF$2,O43+T43+Y43+AD43+AI43+AN43+AS43+AX43+BC43+BH43+BM43+BR43+BW43+CB43+CG43+CL43+CQ43+CV43+DA43+DF43),IF(Т_ФН="денна",O43*$S$2+T43*$X$2+Y43*$AC$2+AD43*$AH$2+AI43*$AM$2+AN43*$AR$2,O43+T43+Y43+AD43+AI43+AN43))</f>
        <v>0</v>
      </c>
      <c r="K43" s="506">
        <f>IF(Т_РВО="Перший бакалаврський",IF(Т_ФН="денна",P43*$S$2+U43*$X$2+Z43*$AC$2+AE43*$AH$2+AJ43*$AM$2+AO43*$AR$2+AT43*$AW$2+AY43*$BB$2+BD43*$BG$2+BI43*$BL$2+BN43*$BQ$2+BS43*$BV$2+BX43*$CA$2+CC43*$CF$2,P43+U43+Z43+AE43+AJ43+AO43+AT43+AY43+BD43+BI43+BN43+BS43+BX43+CC43+CH43+CM43+CR43+CW43+DB43+DG43),IF(Т_ФН="денна",P43*$S$2+U43*$X$2+Z43*$AC$2+AE43*$AH$2+AJ43*$AM$2+AO43*$AR$2,P43+U43+Z43+AE43+AJ43+AO43))</f>
        <v>0</v>
      </c>
      <c r="L43" s="506">
        <f>IF(Т_РВО="Перший бакалаврський",IF(Т_ФН="денна",Q43*$S$2+V43*$X$2+AA43*$AC$2+AF43*$AH$2+AK43*$AM$2+AP43*$AR$2+AU43*$AW$2+AZ43*$BB$2+BE43*$BG$2+BJ43*$BL$2+BO43*$BQ$2+BT43*$BV$2+BY43*$CA$2+CD43*$CF$2,Q43+V43+AA43+AF43+AK43+AP43+AU43+AZ43+BE43+BJ43+BO43+BT43+BY43+CD43+CI43+CN43+CS43+CX43+DC43+DH43),IF(Т_ФН="денна",Q43*$S$2+V43*$X$2+AA43*$AC$2+AF43*$AH$2+AK43*$AM$2+AP43*$AR$2,Q43+V43+AA43+AF43+AK43+AP43))</f>
        <v>0</v>
      </c>
      <c r="M43" s="506">
        <f>IF(Т_РВО="Перший бакалаврський",IF(Т_ФН="денна",R43*$S$2+W43*$X$2+AB43*$AC$2+AG43*$AH$2+AL43*$AM$2+AQ43*$AR$2+AV43*$AW$2+BA43*$BB$2+BF43*$BG$2+BK43*$BL$2+BP43*$BQ$2+BU43*$BV$2+BZ43*$CA$2+CE43*$CF$2,R43+W43+AB43+AG43+AL43+AQ43+AV43+BA43+BF43+BK43+BP43+BU43+BZ43+CE43+CJ43+CO43+CT43+CY43+DD43+DI43),IF(Т_ФН="денна",R43*$S$2+W43*$X$2+AB43*$AC$2+AG43*$AH$2+AL43*$AM$2+AQ43*$AR$2,R43+W43+AB43+AG43+AL43+AQ43))</f>
        <v>0</v>
      </c>
      <c r="N43" s="507">
        <f t="shared" ref="N43:N49" si="50">I43-J43</f>
        <v>0</v>
      </c>
      <c r="O43" s="603">
        <f t="shared" si="27"/>
        <v>0</v>
      </c>
      <c r="P43" s="586"/>
      <c r="Q43" s="586"/>
      <c r="R43" s="586"/>
      <c r="S43" s="66"/>
      <c r="T43" s="603">
        <f t="shared" si="28"/>
        <v>0</v>
      </c>
      <c r="U43" s="586"/>
      <c r="V43" s="586"/>
      <c r="W43" s="586"/>
      <c r="X43" s="66"/>
      <c r="Y43" s="603">
        <f t="shared" si="29"/>
        <v>0</v>
      </c>
      <c r="Z43" s="586"/>
      <c r="AA43" s="586"/>
      <c r="AB43" s="586"/>
      <c r="AC43" s="66"/>
      <c r="AD43" s="603">
        <f t="shared" si="30"/>
        <v>0</v>
      </c>
      <c r="AE43" s="586"/>
      <c r="AF43" s="586"/>
      <c r="AG43" s="586"/>
      <c r="AH43" s="66"/>
      <c r="AI43" s="603">
        <f t="shared" si="31"/>
        <v>0</v>
      </c>
      <c r="AJ43" s="586"/>
      <c r="AK43" s="586"/>
      <c r="AL43" s="586"/>
      <c r="AM43" s="66"/>
      <c r="AN43" s="603">
        <f t="shared" si="32"/>
        <v>0</v>
      </c>
      <c r="AO43" s="586"/>
      <c r="AP43" s="586"/>
      <c r="AQ43" s="586"/>
      <c r="AR43" s="66"/>
      <c r="AS43" s="603">
        <f t="shared" si="33"/>
        <v>0</v>
      </c>
      <c r="AT43" s="586"/>
      <c r="AU43" s="586"/>
      <c r="AV43" s="586"/>
      <c r="AW43" s="66"/>
      <c r="AX43" s="603">
        <f t="shared" si="34"/>
        <v>0</v>
      </c>
      <c r="AY43" s="586"/>
      <c r="AZ43" s="586"/>
      <c r="BA43" s="586"/>
      <c r="BB43" s="66"/>
      <c r="BC43" s="603">
        <f t="shared" si="35"/>
        <v>0</v>
      </c>
      <c r="BD43" s="586"/>
      <c r="BE43" s="586"/>
      <c r="BF43" s="586"/>
      <c r="BG43" s="66"/>
      <c r="BH43" s="603">
        <f t="shared" si="36"/>
        <v>0</v>
      </c>
      <c r="BI43" s="586"/>
      <c r="BJ43" s="586"/>
      <c r="BK43" s="586"/>
      <c r="BL43" s="66"/>
      <c r="BM43" s="603">
        <f t="shared" si="37"/>
        <v>0</v>
      </c>
      <c r="BN43" s="586"/>
      <c r="BO43" s="586"/>
      <c r="BP43" s="586"/>
      <c r="BQ43" s="66"/>
      <c r="BR43" s="603">
        <f t="shared" si="38"/>
        <v>0</v>
      </c>
      <c r="BS43" s="586"/>
      <c r="BT43" s="586"/>
      <c r="BU43" s="586"/>
      <c r="BV43" s="66"/>
      <c r="BW43" s="603">
        <f t="shared" si="39"/>
        <v>0</v>
      </c>
      <c r="BX43" s="586"/>
      <c r="BY43" s="586"/>
      <c r="BZ43" s="586"/>
      <c r="CA43" s="66"/>
      <c r="CB43" s="603">
        <f t="shared" si="40"/>
        <v>0</v>
      </c>
      <c r="CC43" s="586"/>
      <c r="CD43" s="586"/>
      <c r="CE43" s="586"/>
      <c r="CF43" s="66"/>
      <c r="CG43" s="603">
        <f t="shared" si="41"/>
        <v>0</v>
      </c>
      <c r="CH43" s="586"/>
      <c r="CI43" s="586"/>
      <c r="CJ43" s="586"/>
      <c r="CK43" s="66"/>
      <c r="CL43" s="603">
        <f t="shared" si="42"/>
        <v>0</v>
      </c>
      <c r="CM43" s="586"/>
      <c r="CN43" s="586"/>
      <c r="CO43" s="586"/>
      <c r="CP43" s="67"/>
      <c r="CQ43" s="603">
        <f t="shared" si="43"/>
        <v>0</v>
      </c>
      <c r="CR43" s="586"/>
      <c r="CS43" s="586"/>
      <c r="CT43" s="586"/>
      <c r="CU43" s="66"/>
      <c r="CV43" s="603">
        <f t="shared" si="44"/>
        <v>0</v>
      </c>
      <c r="CW43" s="586"/>
      <c r="CX43" s="586"/>
      <c r="CY43" s="586"/>
      <c r="CZ43" s="66"/>
      <c r="DA43" s="603">
        <f t="shared" si="45"/>
        <v>0</v>
      </c>
      <c r="DB43" s="586"/>
      <c r="DC43" s="586"/>
      <c r="DD43" s="586"/>
      <c r="DE43" s="66"/>
      <c r="DF43" s="603">
        <f t="shared" si="46"/>
        <v>0</v>
      </c>
      <c r="DG43" s="586"/>
      <c r="DH43" s="586"/>
      <c r="DI43" s="586"/>
      <c r="DJ43" s="67"/>
    </row>
    <row r="44" spans="1:114" s="63" customFormat="1" ht="15.95" customHeight="1" x14ac:dyDescent="0.25">
      <c r="A44" s="178" t="s">
        <v>159</v>
      </c>
      <c r="B44" s="160" t="s">
        <v>146</v>
      </c>
      <c r="C44" s="193"/>
      <c r="D44" s="55"/>
      <c r="E44" s="56"/>
      <c r="F44" s="56"/>
      <c r="G44" s="196"/>
      <c r="H44" s="64"/>
      <c r="I44" s="483">
        <f t="shared" si="49"/>
        <v>0</v>
      </c>
      <c r="J44" s="506">
        <f>IF(Т_РВО="Перший бакалаврський",IF(Т_ФН="денна",O44*$S$2+T44*$X$2+Y44*$AC$2+AD44*$AH$2+AI44*$AM$2+AN44*$AR$2+AS44*$AW$2+AX44*$BB$2+BC44*$BG$2+BH44*$BL$2+BM44*$BQ$2+BR44*$BV$2+BW44*$CA$2+CB44*$CF$2,O44+T44+Y44+AD44+AI44+AN44+AS44+AX44+BC44+BH44+BM44+BR44+BW44+CB44+CG44+CL44+CQ44+CV44+DA44+DF44),IF(Т_ФН="денна",O44*$S$2+T44*$X$2+Y44*$AC$2+AD44*$AH$2+AI44*$AM$2+AN44*$AR$2,O44+T44+Y44+AD44+AI44+AN44))</f>
        <v>0</v>
      </c>
      <c r="K44" s="506">
        <f>IF(Т_РВО="Перший бакалаврський",IF(Т_ФН="денна",P44*$S$2+U44*$X$2+Z44*$AC$2+AE44*$AH$2+AJ44*$AM$2+AO44*$AR$2+AT44*$AW$2+AY44*$BB$2+BD44*$BG$2+BI44*$BL$2+BN44*$BQ$2+BS44*$BV$2+BX44*$CA$2+CC44*$CF$2,P44+U44+Z44+AE44+AJ44+AO44+AT44+AY44+BD44+BI44+BN44+BS44+BX44+CC44+CH44+CM44+CR44+CW44+DB44+DG44),IF(Т_ФН="денна",P44*$S$2+U44*$X$2+Z44*$AC$2+AE44*$AH$2+AJ44*$AM$2+AO44*$AR$2,P44+U44+Z44+AE44+AJ44+AO44))</f>
        <v>0</v>
      </c>
      <c r="L44" s="506">
        <f>IF(Т_РВО="Перший бакалаврський",IF(Т_ФН="денна",Q44*$S$2+V44*$X$2+AA44*$AC$2+AF44*$AH$2+AK44*$AM$2+AP44*$AR$2+AU44*$AW$2+AZ44*$BB$2+BE44*$BG$2+BJ44*$BL$2+BO44*$BQ$2+BT44*$BV$2+BY44*$CA$2+CD44*$CF$2,Q44+V44+AA44+AF44+AK44+AP44+AU44+AZ44+BE44+BJ44+BO44+BT44+BY44+CD44+CI44+CN44+CS44+CX44+DC44+DH44),IF(Т_ФН="денна",Q44*$S$2+V44*$X$2+AA44*$AC$2+AF44*$AH$2+AK44*$AM$2+AP44*$AR$2,Q44+V44+AA44+AF44+AK44+AP44))</f>
        <v>0</v>
      </c>
      <c r="M44" s="506">
        <f>IF(Т_РВО="Перший бакалаврський",IF(Т_ФН="денна",R44*$S$2+W44*$X$2+AB44*$AC$2+AG44*$AH$2+AL44*$AM$2+AQ44*$AR$2+AV44*$AW$2+BA44*$BB$2+BF44*$BG$2+BK44*$BL$2+BP44*$BQ$2+BU44*$BV$2+BZ44*$CA$2+CE44*$CF$2,R44+W44+AB44+AG44+AL44+AQ44+AV44+BA44+BF44+BK44+BP44+BU44+BZ44+CE44+CJ44+CO44+CT44+CY44+DD44+DI44),IF(Т_ФН="денна",R44*$S$2+W44*$X$2+AB44*$AC$2+AG44*$AH$2+AL44*$AM$2+AQ44*$AR$2,R44+W44+AB44+AG44+AL44+AQ44))</f>
        <v>0</v>
      </c>
      <c r="N44" s="507">
        <f t="shared" si="50"/>
        <v>0</v>
      </c>
      <c r="O44" s="603">
        <f t="shared" si="27"/>
        <v>0</v>
      </c>
      <c r="P44" s="586"/>
      <c r="Q44" s="586"/>
      <c r="R44" s="586"/>
      <c r="S44" s="66"/>
      <c r="T44" s="603">
        <f t="shared" si="28"/>
        <v>0</v>
      </c>
      <c r="U44" s="586"/>
      <c r="V44" s="586"/>
      <c r="W44" s="586"/>
      <c r="X44" s="66"/>
      <c r="Y44" s="603">
        <f t="shared" si="29"/>
        <v>0</v>
      </c>
      <c r="Z44" s="586"/>
      <c r="AA44" s="586"/>
      <c r="AB44" s="586"/>
      <c r="AC44" s="66"/>
      <c r="AD44" s="603">
        <f t="shared" si="30"/>
        <v>0</v>
      </c>
      <c r="AE44" s="586"/>
      <c r="AF44" s="586"/>
      <c r="AG44" s="586"/>
      <c r="AH44" s="66"/>
      <c r="AI44" s="603">
        <f t="shared" si="31"/>
        <v>0</v>
      </c>
      <c r="AJ44" s="586"/>
      <c r="AK44" s="586"/>
      <c r="AL44" s="586"/>
      <c r="AM44" s="66"/>
      <c r="AN44" s="603">
        <f t="shared" si="32"/>
        <v>0</v>
      </c>
      <c r="AO44" s="586"/>
      <c r="AP44" s="586"/>
      <c r="AQ44" s="586"/>
      <c r="AR44" s="66"/>
      <c r="AS44" s="603">
        <f t="shared" si="33"/>
        <v>0</v>
      </c>
      <c r="AT44" s="586"/>
      <c r="AU44" s="586"/>
      <c r="AV44" s="586"/>
      <c r="AW44" s="66"/>
      <c r="AX44" s="603">
        <f t="shared" si="34"/>
        <v>0</v>
      </c>
      <c r="AY44" s="586"/>
      <c r="AZ44" s="586"/>
      <c r="BA44" s="586"/>
      <c r="BB44" s="66"/>
      <c r="BC44" s="603">
        <f t="shared" si="35"/>
        <v>0</v>
      </c>
      <c r="BD44" s="586"/>
      <c r="BE44" s="586"/>
      <c r="BF44" s="586"/>
      <c r="BG44" s="66"/>
      <c r="BH44" s="603">
        <f t="shared" si="36"/>
        <v>0</v>
      </c>
      <c r="BI44" s="586"/>
      <c r="BJ44" s="586"/>
      <c r="BK44" s="586"/>
      <c r="BL44" s="66"/>
      <c r="BM44" s="603">
        <f t="shared" si="37"/>
        <v>0</v>
      </c>
      <c r="BN44" s="586"/>
      <c r="BO44" s="586"/>
      <c r="BP44" s="586"/>
      <c r="BQ44" s="66"/>
      <c r="BR44" s="603">
        <f t="shared" si="38"/>
        <v>0</v>
      </c>
      <c r="BS44" s="586"/>
      <c r="BT44" s="586"/>
      <c r="BU44" s="586"/>
      <c r="BV44" s="66"/>
      <c r="BW44" s="603">
        <f t="shared" si="39"/>
        <v>0</v>
      </c>
      <c r="BX44" s="586"/>
      <c r="BY44" s="586"/>
      <c r="BZ44" s="586"/>
      <c r="CA44" s="66"/>
      <c r="CB44" s="603">
        <f t="shared" si="40"/>
        <v>0</v>
      </c>
      <c r="CC44" s="586"/>
      <c r="CD44" s="586"/>
      <c r="CE44" s="586"/>
      <c r="CF44" s="66"/>
      <c r="CG44" s="603">
        <f t="shared" si="41"/>
        <v>0</v>
      </c>
      <c r="CH44" s="586"/>
      <c r="CI44" s="586"/>
      <c r="CJ44" s="586"/>
      <c r="CK44" s="66"/>
      <c r="CL44" s="603">
        <f t="shared" si="42"/>
        <v>0</v>
      </c>
      <c r="CM44" s="586"/>
      <c r="CN44" s="586"/>
      <c r="CO44" s="586"/>
      <c r="CP44" s="67"/>
      <c r="CQ44" s="603">
        <f t="shared" si="43"/>
        <v>0</v>
      </c>
      <c r="CR44" s="586"/>
      <c r="CS44" s="586"/>
      <c r="CT44" s="586"/>
      <c r="CU44" s="66"/>
      <c r="CV44" s="603">
        <f t="shared" si="44"/>
        <v>0</v>
      </c>
      <c r="CW44" s="586"/>
      <c r="CX44" s="586"/>
      <c r="CY44" s="586"/>
      <c r="CZ44" s="66"/>
      <c r="DA44" s="603">
        <f t="shared" si="45"/>
        <v>0</v>
      </c>
      <c r="DB44" s="586"/>
      <c r="DC44" s="586"/>
      <c r="DD44" s="586"/>
      <c r="DE44" s="66"/>
      <c r="DF44" s="603">
        <f t="shared" si="46"/>
        <v>0</v>
      </c>
      <c r="DG44" s="586"/>
      <c r="DH44" s="586"/>
      <c r="DI44" s="586"/>
      <c r="DJ44" s="67"/>
    </row>
    <row r="45" spans="1:114" s="63" customFormat="1" ht="15.95" customHeight="1" x14ac:dyDescent="0.25">
      <c r="A45" s="178" t="s">
        <v>160</v>
      </c>
      <c r="B45" s="160" t="s">
        <v>146</v>
      </c>
      <c r="C45" s="193"/>
      <c r="D45" s="55"/>
      <c r="E45" s="56"/>
      <c r="F45" s="56"/>
      <c r="G45" s="196"/>
      <c r="H45" s="64"/>
      <c r="I45" s="483">
        <f t="shared" ref="I45:I47" si="51">H45*30</f>
        <v>0</v>
      </c>
      <c r="J45" s="506">
        <f>IF(Т_РВО="Перший бакалаврський",IF(Т_ФН="денна",O45*$S$2+T45*$X$2+Y45*$AC$2+AD45*$AH$2+AI45*$AM$2+AN45*$AR$2+AS45*$AW$2+AX45*$BB$2+BC45*$BG$2+BH45*$BL$2+BM45*$BQ$2+BR45*$BV$2+BW45*$CA$2+CB45*$CF$2,O45+T45+Y45+AD45+AI45+AN45+AS45+AX45+BC45+BH45+BM45+BR45+BW45+CB45+CG45+CL45+CQ45+CV45+DA45+DF45),IF(Т_ФН="денна",O45*$S$2+T45*$X$2+Y45*$AC$2+AD45*$AH$2+AI45*$AM$2+AN45*$AR$2,O45+T45+Y45+AD45+AI45+AN45))</f>
        <v>0</v>
      </c>
      <c r="K45" s="506">
        <f>IF(Т_РВО="Перший бакалаврський",IF(Т_ФН="денна",P45*$S$2+U45*$X$2+Z45*$AC$2+AE45*$AH$2+AJ45*$AM$2+AO45*$AR$2+AT45*$AW$2+AY45*$BB$2+BD45*$BG$2+BI45*$BL$2+BN45*$BQ$2+BS45*$BV$2+BX45*$CA$2+CC45*$CF$2,P45+U45+Z45+AE45+AJ45+AO45+AT45+AY45+BD45+BI45+BN45+BS45+BX45+CC45+CH45+CM45+CR45+CW45+DB45+DG45),IF(Т_ФН="денна",P45*$S$2+U45*$X$2+Z45*$AC$2+AE45*$AH$2+AJ45*$AM$2+AO45*$AR$2,P45+U45+Z45+AE45+AJ45+AO45))</f>
        <v>0</v>
      </c>
      <c r="L45" s="506">
        <f>IF(Т_РВО="Перший бакалаврський",IF(Т_ФН="денна",Q45*$S$2+V45*$X$2+AA45*$AC$2+AF45*$AH$2+AK45*$AM$2+AP45*$AR$2+AU45*$AW$2+AZ45*$BB$2+BE45*$BG$2+BJ45*$BL$2+BO45*$BQ$2+BT45*$BV$2+BY45*$CA$2+CD45*$CF$2,Q45+V45+AA45+AF45+AK45+AP45+AU45+AZ45+BE45+BJ45+BO45+BT45+BY45+CD45+CI45+CN45+CS45+CX45+DC45+DH45),IF(Т_ФН="денна",Q45*$S$2+V45*$X$2+AA45*$AC$2+AF45*$AH$2+AK45*$AM$2+AP45*$AR$2,Q45+V45+AA45+AF45+AK45+AP45))</f>
        <v>0</v>
      </c>
      <c r="M45" s="506">
        <f>IF(Т_РВО="Перший бакалаврський",IF(Т_ФН="денна",R45*$S$2+W45*$X$2+AB45*$AC$2+AG45*$AH$2+AL45*$AM$2+AQ45*$AR$2+AV45*$AW$2+BA45*$BB$2+BF45*$BG$2+BK45*$BL$2+BP45*$BQ$2+BU45*$BV$2+BZ45*$CA$2+CE45*$CF$2,R45+W45+AB45+AG45+AL45+AQ45+AV45+BA45+BF45+BK45+BP45+BU45+BZ45+CE45+CJ45+CO45+CT45+CY45+DD45+DI45),IF(Т_ФН="денна",R45*$S$2+W45*$X$2+AB45*$AC$2+AG45*$AH$2+AL45*$AM$2+AQ45*$AR$2,R45+W45+AB45+AG45+AL45+AQ45))</f>
        <v>0</v>
      </c>
      <c r="N45" s="507">
        <f t="shared" ref="N45:N47" si="52">I45-J45</f>
        <v>0</v>
      </c>
      <c r="O45" s="603">
        <f t="shared" si="27"/>
        <v>0</v>
      </c>
      <c r="P45" s="586"/>
      <c r="Q45" s="586"/>
      <c r="R45" s="586"/>
      <c r="S45" s="66"/>
      <c r="T45" s="603">
        <f t="shared" si="28"/>
        <v>0</v>
      </c>
      <c r="U45" s="586"/>
      <c r="V45" s="586"/>
      <c r="W45" s="586"/>
      <c r="X45" s="66"/>
      <c r="Y45" s="603">
        <f t="shared" si="29"/>
        <v>0</v>
      </c>
      <c r="Z45" s="586"/>
      <c r="AA45" s="586"/>
      <c r="AB45" s="586"/>
      <c r="AC45" s="66"/>
      <c r="AD45" s="603">
        <f t="shared" si="30"/>
        <v>0</v>
      </c>
      <c r="AE45" s="586"/>
      <c r="AF45" s="586"/>
      <c r="AG45" s="586"/>
      <c r="AH45" s="66"/>
      <c r="AI45" s="603">
        <f t="shared" si="31"/>
        <v>0</v>
      </c>
      <c r="AJ45" s="586"/>
      <c r="AK45" s="586"/>
      <c r="AL45" s="586"/>
      <c r="AM45" s="66"/>
      <c r="AN45" s="603">
        <f t="shared" si="32"/>
        <v>0</v>
      </c>
      <c r="AO45" s="586"/>
      <c r="AP45" s="586"/>
      <c r="AQ45" s="586"/>
      <c r="AR45" s="66"/>
      <c r="AS45" s="603">
        <f t="shared" si="33"/>
        <v>0</v>
      </c>
      <c r="AT45" s="586"/>
      <c r="AU45" s="586"/>
      <c r="AV45" s="586"/>
      <c r="AW45" s="66"/>
      <c r="AX45" s="603">
        <f t="shared" si="34"/>
        <v>0</v>
      </c>
      <c r="AY45" s="586"/>
      <c r="AZ45" s="586"/>
      <c r="BA45" s="586"/>
      <c r="BB45" s="66"/>
      <c r="BC45" s="603">
        <f t="shared" si="35"/>
        <v>0</v>
      </c>
      <c r="BD45" s="586"/>
      <c r="BE45" s="586"/>
      <c r="BF45" s="586"/>
      <c r="BG45" s="66"/>
      <c r="BH45" s="603">
        <f t="shared" si="36"/>
        <v>0</v>
      </c>
      <c r="BI45" s="586"/>
      <c r="BJ45" s="586"/>
      <c r="BK45" s="586"/>
      <c r="BL45" s="66"/>
      <c r="BM45" s="603">
        <f t="shared" si="37"/>
        <v>0</v>
      </c>
      <c r="BN45" s="586"/>
      <c r="BO45" s="586"/>
      <c r="BP45" s="586"/>
      <c r="BQ45" s="66"/>
      <c r="BR45" s="603">
        <f t="shared" si="38"/>
        <v>0</v>
      </c>
      <c r="BS45" s="586"/>
      <c r="BT45" s="586"/>
      <c r="BU45" s="586"/>
      <c r="BV45" s="66"/>
      <c r="BW45" s="603">
        <f t="shared" si="39"/>
        <v>0</v>
      </c>
      <c r="BX45" s="586"/>
      <c r="BY45" s="586"/>
      <c r="BZ45" s="586"/>
      <c r="CA45" s="66"/>
      <c r="CB45" s="603">
        <f t="shared" si="40"/>
        <v>0</v>
      </c>
      <c r="CC45" s="586"/>
      <c r="CD45" s="586"/>
      <c r="CE45" s="586"/>
      <c r="CF45" s="66"/>
      <c r="CG45" s="603">
        <f t="shared" si="41"/>
        <v>0</v>
      </c>
      <c r="CH45" s="586"/>
      <c r="CI45" s="586"/>
      <c r="CJ45" s="586"/>
      <c r="CK45" s="66"/>
      <c r="CL45" s="603">
        <f t="shared" si="42"/>
        <v>0</v>
      </c>
      <c r="CM45" s="586"/>
      <c r="CN45" s="586"/>
      <c r="CO45" s="586"/>
      <c r="CP45" s="67"/>
      <c r="CQ45" s="603">
        <f t="shared" si="43"/>
        <v>0</v>
      </c>
      <c r="CR45" s="586"/>
      <c r="CS45" s="586"/>
      <c r="CT45" s="586"/>
      <c r="CU45" s="66"/>
      <c r="CV45" s="603">
        <f t="shared" si="44"/>
        <v>0</v>
      </c>
      <c r="CW45" s="586"/>
      <c r="CX45" s="586"/>
      <c r="CY45" s="586"/>
      <c r="CZ45" s="66"/>
      <c r="DA45" s="603">
        <f t="shared" si="45"/>
        <v>0</v>
      </c>
      <c r="DB45" s="586"/>
      <c r="DC45" s="586"/>
      <c r="DD45" s="586"/>
      <c r="DE45" s="66"/>
      <c r="DF45" s="603">
        <f t="shared" si="46"/>
        <v>0</v>
      </c>
      <c r="DG45" s="586"/>
      <c r="DH45" s="586"/>
      <c r="DI45" s="586"/>
      <c r="DJ45" s="67"/>
    </row>
    <row r="46" spans="1:114" s="63" customFormat="1" ht="15.95" customHeight="1" x14ac:dyDescent="0.25">
      <c r="A46" s="178" t="s">
        <v>349</v>
      </c>
      <c r="B46" s="160" t="s">
        <v>147</v>
      </c>
      <c r="C46" s="193"/>
      <c r="D46" s="55"/>
      <c r="E46" s="56"/>
      <c r="F46" s="56"/>
      <c r="G46" s="196"/>
      <c r="H46" s="64"/>
      <c r="I46" s="483">
        <f t="shared" si="51"/>
        <v>0</v>
      </c>
      <c r="J46" s="506">
        <f>IF(Т_РВО="Перший бакалаврський",IF(Т_ФН="денна",O46*$S$2+T46*$X$2+Y46*$AC$2+AD46*$AH$2+AI46*$AM$2+AN46*$AR$2+AS46*$AW$2+AX46*$BB$2+BC46*$BG$2+BH46*$BL$2+BM46*$BQ$2+BR46*$BV$2+BW46*$CA$2+CB46*$CF$2,O46+T46+Y46+AD46+AI46+AN46+AS46+AX46+BC46+BH46+BM46+BR46+BW46+CB46+CG46+CL46+CQ46+CV46+DA46+DF46),IF(Т_ФН="денна",O46*$S$2+T46*$X$2+Y46*$AC$2+AD46*$AH$2+AI46*$AM$2+AN46*$AR$2,O46+T46+Y46+AD46+AI46+AN46))</f>
        <v>0</v>
      </c>
      <c r="K46" s="506">
        <f>IF(Т_РВО="Перший бакалаврський",IF(Т_ФН="денна",P46*$S$2+U46*$X$2+Z46*$AC$2+AE46*$AH$2+AJ46*$AM$2+AO46*$AR$2+AT46*$AW$2+AY46*$BB$2+BD46*$BG$2+BI46*$BL$2+BN46*$BQ$2+BS46*$BV$2+BX46*$CA$2+CC46*$CF$2,P46+U46+Z46+AE46+AJ46+AO46+AT46+AY46+BD46+BI46+BN46+BS46+BX46+CC46+CH46+CM46+CR46+CW46+DB46+DG46),IF(Т_ФН="денна",P46*$S$2+U46*$X$2+Z46*$AC$2+AE46*$AH$2+AJ46*$AM$2+AO46*$AR$2,P46+U46+Z46+AE46+AJ46+AO46))</f>
        <v>0</v>
      </c>
      <c r="L46" s="506">
        <f>IF(Т_РВО="Перший бакалаврський",IF(Т_ФН="денна",Q46*$S$2+V46*$X$2+AA46*$AC$2+AF46*$AH$2+AK46*$AM$2+AP46*$AR$2+AU46*$AW$2+AZ46*$BB$2+BE46*$BG$2+BJ46*$BL$2+BO46*$BQ$2+BT46*$BV$2+BY46*$CA$2+CD46*$CF$2,Q46+V46+AA46+AF46+AK46+AP46+AU46+AZ46+BE46+BJ46+BO46+BT46+BY46+CD46+CI46+CN46+CS46+CX46+DC46+DH46),IF(Т_ФН="денна",Q46*$S$2+V46*$X$2+AA46*$AC$2+AF46*$AH$2+AK46*$AM$2+AP46*$AR$2,Q46+V46+AA46+AF46+AK46+AP46))</f>
        <v>0</v>
      </c>
      <c r="M46" s="506">
        <f>IF(Т_РВО="Перший бакалаврський",IF(Т_ФН="денна",R46*$S$2+W46*$X$2+AB46*$AC$2+AG46*$AH$2+AL46*$AM$2+AQ46*$AR$2+AV46*$AW$2+BA46*$BB$2+BF46*$BG$2+BK46*$BL$2+BP46*$BQ$2+BU46*$BV$2+BZ46*$CA$2+CE46*$CF$2,R46+W46+AB46+AG46+AL46+AQ46+AV46+BA46+BF46+BK46+BP46+BU46+BZ46+CE46+CJ46+CO46+CT46+CY46+DD46+DI46),IF(Т_ФН="денна",R46*$S$2+W46*$X$2+AB46*$AC$2+AG46*$AH$2+AL46*$AM$2+AQ46*$AR$2,R46+W46+AB46+AG46+AL46+AQ46))</f>
        <v>0</v>
      </c>
      <c r="N46" s="507">
        <f t="shared" si="52"/>
        <v>0</v>
      </c>
      <c r="O46" s="603">
        <f t="shared" si="27"/>
        <v>0</v>
      </c>
      <c r="P46" s="586"/>
      <c r="Q46" s="586"/>
      <c r="R46" s="586"/>
      <c r="S46" s="66"/>
      <c r="T46" s="603">
        <f t="shared" si="28"/>
        <v>0</v>
      </c>
      <c r="U46" s="586"/>
      <c r="V46" s="586"/>
      <c r="W46" s="586"/>
      <c r="X46" s="66"/>
      <c r="Y46" s="603">
        <f t="shared" si="29"/>
        <v>0</v>
      </c>
      <c r="Z46" s="586"/>
      <c r="AA46" s="586"/>
      <c r="AB46" s="586"/>
      <c r="AC46" s="66"/>
      <c r="AD46" s="603">
        <f t="shared" si="30"/>
        <v>0</v>
      </c>
      <c r="AE46" s="586"/>
      <c r="AF46" s="586"/>
      <c r="AG46" s="586"/>
      <c r="AH46" s="66"/>
      <c r="AI46" s="603">
        <f t="shared" si="31"/>
        <v>0</v>
      </c>
      <c r="AJ46" s="586"/>
      <c r="AK46" s="586"/>
      <c r="AL46" s="586"/>
      <c r="AM46" s="66"/>
      <c r="AN46" s="603">
        <f t="shared" si="32"/>
        <v>0</v>
      </c>
      <c r="AO46" s="586"/>
      <c r="AP46" s="586"/>
      <c r="AQ46" s="586"/>
      <c r="AR46" s="66"/>
      <c r="AS46" s="603">
        <f t="shared" si="33"/>
        <v>0</v>
      </c>
      <c r="AT46" s="586"/>
      <c r="AU46" s="586"/>
      <c r="AV46" s="586"/>
      <c r="AW46" s="66"/>
      <c r="AX46" s="603">
        <f t="shared" si="34"/>
        <v>0</v>
      </c>
      <c r="AY46" s="586"/>
      <c r="AZ46" s="586"/>
      <c r="BA46" s="586"/>
      <c r="BB46" s="66"/>
      <c r="BC46" s="603">
        <f t="shared" si="35"/>
        <v>0</v>
      </c>
      <c r="BD46" s="586"/>
      <c r="BE46" s="586"/>
      <c r="BF46" s="586"/>
      <c r="BG46" s="66"/>
      <c r="BH46" s="603">
        <f t="shared" si="36"/>
        <v>0</v>
      </c>
      <c r="BI46" s="586"/>
      <c r="BJ46" s="586"/>
      <c r="BK46" s="586"/>
      <c r="BL46" s="66"/>
      <c r="BM46" s="603">
        <f t="shared" si="37"/>
        <v>0</v>
      </c>
      <c r="BN46" s="586"/>
      <c r="BO46" s="586"/>
      <c r="BP46" s="586"/>
      <c r="BQ46" s="66"/>
      <c r="BR46" s="603">
        <f t="shared" si="38"/>
        <v>0</v>
      </c>
      <c r="BS46" s="586"/>
      <c r="BT46" s="586"/>
      <c r="BU46" s="586"/>
      <c r="BV46" s="66"/>
      <c r="BW46" s="603">
        <f t="shared" si="39"/>
        <v>0</v>
      </c>
      <c r="BX46" s="586"/>
      <c r="BY46" s="586"/>
      <c r="BZ46" s="586"/>
      <c r="CA46" s="66"/>
      <c r="CB46" s="603">
        <f t="shared" si="40"/>
        <v>0</v>
      </c>
      <c r="CC46" s="586"/>
      <c r="CD46" s="586"/>
      <c r="CE46" s="586"/>
      <c r="CF46" s="66"/>
      <c r="CG46" s="603">
        <f t="shared" si="41"/>
        <v>0</v>
      </c>
      <c r="CH46" s="586"/>
      <c r="CI46" s="586"/>
      <c r="CJ46" s="586"/>
      <c r="CK46" s="66"/>
      <c r="CL46" s="603">
        <f t="shared" si="42"/>
        <v>0</v>
      </c>
      <c r="CM46" s="586"/>
      <c r="CN46" s="586"/>
      <c r="CO46" s="586"/>
      <c r="CP46" s="67"/>
      <c r="CQ46" s="603">
        <f t="shared" si="43"/>
        <v>0</v>
      </c>
      <c r="CR46" s="586"/>
      <c r="CS46" s="586"/>
      <c r="CT46" s="586"/>
      <c r="CU46" s="66"/>
      <c r="CV46" s="603">
        <f t="shared" si="44"/>
        <v>0</v>
      </c>
      <c r="CW46" s="586"/>
      <c r="CX46" s="586"/>
      <c r="CY46" s="586"/>
      <c r="CZ46" s="66"/>
      <c r="DA46" s="603">
        <f t="shared" si="45"/>
        <v>0</v>
      </c>
      <c r="DB46" s="586"/>
      <c r="DC46" s="586"/>
      <c r="DD46" s="586"/>
      <c r="DE46" s="66"/>
      <c r="DF46" s="603">
        <f t="shared" si="46"/>
        <v>0</v>
      </c>
      <c r="DG46" s="586"/>
      <c r="DH46" s="586"/>
      <c r="DI46" s="586"/>
      <c r="DJ46" s="67"/>
    </row>
    <row r="47" spans="1:114" s="63" customFormat="1" ht="15.95" customHeight="1" x14ac:dyDescent="0.25">
      <c r="A47" s="178" t="s">
        <v>350</v>
      </c>
      <c r="B47" s="160" t="s">
        <v>147</v>
      </c>
      <c r="C47" s="193"/>
      <c r="D47" s="55"/>
      <c r="E47" s="56"/>
      <c r="F47" s="56"/>
      <c r="G47" s="196"/>
      <c r="H47" s="64"/>
      <c r="I47" s="483">
        <f t="shared" si="51"/>
        <v>0</v>
      </c>
      <c r="J47" s="506">
        <f>IF(Т_РВО="Перший бакалаврський",IF(Т_ФН="денна",O47*$S$2+T47*$X$2+Y47*$AC$2+AD47*$AH$2+AI47*$AM$2+AN47*$AR$2+AS47*$AW$2+AX47*$BB$2+BC47*$BG$2+BH47*$BL$2+BM47*$BQ$2+BR47*$BV$2+BW47*$CA$2+CB47*$CF$2,O47+T47+Y47+AD47+AI47+AN47+AS47+AX47+BC47+BH47+BM47+BR47+BW47+CB47+CG47+CL47+CQ47+CV47+DA47+DF47),IF(Т_ФН="денна",O47*$S$2+T47*$X$2+Y47*$AC$2+AD47*$AH$2+AI47*$AM$2+AN47*$AR$2,O47+T47+Y47+AD47+AI47+AN47))</f>
        <v>0</v>
      </c>
      <c r="K47" s="506">
        <f>IF(Т_РВО="Перший бакалаврський",IF(Т_ФН="денна",P47*$S$2+U47*$X$2+Z47*$AC$2+AE47*$AH$2+AJ47*$AM$2+AO47*$AR$2+AT47*$AW$2+AY47*$BB$2+BD47*$BG$2+BI47*$BL$2+BN47*$BQ$2+BS47*$BV$2+BX47*$CA$2+CC47*$CF$2,P47+U47+Z47+AE47+AJ47+AO47+AT47+AY47+BD47+BI47+BN47+BS47+BX47+CC47+CH47+CM47+CR47+CW47+DB47+DG47),IF(Т_ФН="денна",P47*$S$2+U47*$X$2+Z47*$AC$2+AE47*$AH$2+AJ47*$AM$2+AO47*$AR$2,P47+U47+Z47+AE47+AJ47+AO47))</f>
        <v>0</v>
      </c>
      <c r="L47" s="506">
        <f>IF(Т_РВО="Перший бакалаврський",IF(Т_ФН="денна",Q47*$S$2+V47*$X$2+AA47*$AC$2+AF47*$AH$2+AK47*$AM$2+AP47*$AR$2+AU47*$AW$2+AZ47*$BB$2+BE47*$BG$2+BJ47*$BL$2+BO47*$BQ$2+BT47*$BV$2+BY47*$CA$2+CD47*$CF$2,Q47+V47+AA47+AF47+AK47+AP47+AU47+AZ47+BE47+BJ47+BO47+BT47+BY47+CD47+CI47+CN47+CS47+CX47+DC47+DH47),IF(Т_ФН="денна",Q47*$S$2+V47*$X$2+AA47*$AC$2+AF47*$AH$2+AK47*$AM$2+AP47*$AR$2,Q47+V47+AA47+AF47+AK47+AP47))</f>
        <v>0</v>
      </c>
      <c r="M47" s="506">
        <f>IF(Т_РВО="Перший бакалаврський",IF(Т_ФН="денна",R47*$S$2+W47*$X$2+AB47*$AC$2+AG47*$AH$2+AL47*$AM$2+AQ47*$AR$2+AV47*$AW$2+BA47*$BB$2+BF47*$BG$2+BK47*$BL$2+BP47*$BQ$2+BU47*$BV$2+BZ47*$CA$2+CE47*$CF$2,R47+W47+AB47+AG47+AL47+AQ47+AV47+BA47+BF47+BK47+BP47+BU47+BZ47+CE47+CJ47+CO47+CT47+CY47+DD47+DI47),IF(Т_ФН="денна",R47*$S$2+W47*$X$2+AB47*$AC$2+AG47*$AH$2+AL47*$AM$2+AQ47*$AR$2,R47+W47+AB47+AG47+AL47+AQ47))</f>
        <v>0</v>
      </c>
      <c r="N47" s="507">
        <f t="shared" si="52"/>
        <v>0</v>
      </c>
      <c r="O47" s="603">
        <f t="shared" si="27"/>
        <v>0</v>
      </c>
      <c r="P47" s="586"/>
      <c r="Q47" s="586"/>
      <c r="R47" s="586"/>
      <c r="S47" s="66"/>
      <c r="T47" s="603">
        <f t="shared" si="28"/>
        <v>0</v>
      </c>
      <c r="U47" s="586"/>
      <c r="V47" s="586"/>
      <c r="W47" s="586"/>
      <c r="X47" s="66"/>
      <c r="Y47" s="603">
        <f t="shared" si="29"/>
        <v>0</v>
      </c>
      <c r="Z47" s="586"/>
      <c r="AA47" s="586"/>
      <c r="AB47" s="586"/>
      <c r="AC47" s="66"/>
      <c r="AD47" s="603">
        <f t="shared" si="30"/>
        <v>0</v>
      </c>
      <c r="AE47" s="586"/>
      <c r="AF47" s="586"/>
      <c r="AG47" s="586"/>
      <c r="AH47" s="66"/>
      <c r="AI47" s="603">
        <f t="shared" si="31"/>
        <v>0</v>
      </c>
      <c r="AJ47" s="586"/>
      <c r="AK47" s="586"/>
      <c r="AL47" s="586"/>
      <c r="AM47" s="66"/>
      <c r="AN47" s="603">
        <f t="shared" si="32"/>
        <v>0</v>
      </c>
      <c r="AO47" s="586"/>
      <c r="AP47" s="586"/>
      <c r="AQ47" s="586"/>
      <c r="AR47" s="66"/>
      <c r="AS47" s="603">
        <f t="shared" si="33"/>
        <v>0</v>
      </c>
      <c r="AT47" s="586"/>
      <c r="AU47" s="586"/>
      <c r="AV47" s="586"/>
      <c r="AW47" s="66"/>
      <c r="AX47" s="603">
        <f t="shared" si="34"/>
        <v>0</v>
      </c>
      <c r="AY47" s="586"/>
      <c r="AZ47" s="586"/>
      <c r="BA47" s="586"/>
      <c r="BB47" s="66"/>
      <c r="BC47" s="603">
        <f t="shared" si="35"/>
        <v>0</v>
      </c>
      <c r="BD47" s="586"/>
      <c r="BE47" s="586"/>
      <c r="BF47" s="586"/>
      <c r="BG47" s="66"/>
      <c r="BH47" s="603">
        <f t="shared" si="36"/>
        <v>0</v>
      </c>
      <c r="BI47" s="586"/>
      <c r="BJ47" s="586"/>
      <c r="BK47" s="586"/>
      <c r="BL47" s="66"/>
      <c r="BM47" s="603">
        <f t="shared" si="37"/>
        <v>0</v>
      </c>
      <c r="BN47" s="586"/>
      <c r="BO47" s="586"/>
      <c r="BP47" s="586"/>
      <c r="BQ47" s="66"/>
      <c r="BR47" s="603">
        <f t="shared" si="38"/>
        <v>0</v>
      </c>
      <c r="BS47" s="586"/>
      <c r="BT47" s="586"/>
      <c r="BU47" s="586"/>
      <c r="BV47" s="66"/>
      <c r="BW47" s="603">
        <f t="shared" si="39"/>
        <v>0</v>
      </c>
      <c r="BX47" s="586"/>
      <c r="BY47" s="586"/>
      <c r="BZ47" s="586"/>
      <c r="CA47" s="66"/>
      <c r="CB47" s="603">
        <f t="shared" si="40"/>
        <v>0</v>
      </c>
      <c r="CC47" s="586"/>
      <c r="CD47" s="586"/>
      <c r="CE47" s="586"/>
      <c r="CF47" s="66"/>
      <c r="CG47" s="603">
        <f t="shared" si="41"/>
        <v>0</v>
      </c>
      <c r="CH47" s="586"/>
      <c r="CI47" s="586"/>
      <c r="CJ47" s="586"/>
      <c r="CK47" s="66"/>
      <c r="CL47" s="603">
        <f t="shared" si="42"/>
        <v>0</v>
      </c>
      <c r="CM47" s="586"/>
      <c r="CN47" s="586"/>
      <c r="CO47" s="586"/>
      <c r="CP47" s="67"/>
      <c r="CQ47" s="603">
        <f t="shared" si="43"/>
        <v>0</v>
      </c>
      <c r="CR47" s="586"/>
      <c r="CS47" s="586"/>
      <c r="CT47" s="586"/>
      <c r="CU47" s="66"/>
      <c r="CV47" s="603">
        <f t="shared" si="44"/>
        <v>0</v>
      </c>
      <c r="CW47" s="586"/>
      <c r="CX47" s="586"/>
      <c r="CY47" s="586"/>
      <c r="CZ47" s="66"/>
      <c r="DA47" s="603">
        <f t="shared" si="45"/>
        <v>0</v>
      </c>
      <c r="DB47" s="586"/>
      <c r="DC47" s="586"/>
      <c r="DD47" s="586"/>
      <c r="DE47" s="66"/>
      <c r="DF47" s="603">
        <f t="shared" si="46"/>
        <v>0</v>
      </c>
      <c r="DG47" s="586"/>
      <c r="DH47" s="586"/>
      <c r="DI47" s="586"/>
      <c r="DJ47" s="67"/>
    </row>
    <row r="48" spans="1:114" s="63" customFormat="1" ht="15.95" customHeight="1" x14ac:dyDescent="0.25">
      <c r="A48" s="178" t="s">
        <v>351</v>
      </c>
      <c r="B48" s="160" t="s">
        <v>148</v>
      </c>
      <c r="C48" s="193"/>
      <c r="D48" s="55"/>
      <c r="E48" s="56"/>
      <c r="F48" s="56"/>
      <c r="G48" s="196"/>
      <c r="H48" s="64"/>
      <c r="I48" s="483">
        <f t="shared" si="49"/>
        <v>0</v>
      </c>
      <c r="J48" s="506">
        <f>IF(Т_РВО="Перший бакалаврський",IF(Т_ФН="денна",O48*$S$2+T48*$X$2+Y48*$AC$2+AD48*$AH$2+AI48*$AM$2+AN48*$AR$2+AS48*$AW$2+AX48*$BB$2+BC48*$BG$2+BH48*$BL$2+BM48*$BQ$2+BR48*$BV$2+BW48*$CA$2+CB48*$CF$2,O48+T48+Y48+AD48+AI48+AN48+AS48+AX48+BC48+BH48+BM48+BR48+BW48+CB48+CG48+CL48+CQ48+CV48+DA48+DF48),IF(Т_ФН="денна",O48*$S$2+T48*$X$2+Y48*$AC$2+AD48*$AH$2+AI48*$AM$2+AN48*$AR$2,O48+T48+Y48+AD48+AI48+AN48))</f>
        <v>0</v>
      </c>
      <c r="K48" s="506">
        <f>IF(Т_РВО="Перший бакалаврський",IF(Т_ФН="денна",P48*$S$2+U48*$X$2+Z48*$AC$2+AE48*$AH$2+AJ48*$AM$2+AO48*$AR$2+AT48*$AW$2+AY48*$BB$2+BD48*$BG$2+BI48*$BL$2+BN48*$BQ$2+BS48*$BV$2+BX48*$CA$2+CC48*$CF$2,P48+U48+Z48+AE48+AJ48+AO48+AT48+AY48+BD48+BI48+BN48+BS48+BX48+CC48+CH48+CM48+CR48+CW48+DB48+DG48),IF(Т_ФН="денна",P48*$S$2+U48*$X$2+Z48*$AC$2+AE48*$AH$2+AJ48*$AM$2+AO48*$AR$2,P48+U48+Z48+AE48+AJ48+AO48))</f>
        <v>0</v>
      </c>
      <c r="L48" s="506">
        <f>IF(Т_РВО="Перший бакалаврський",IF(Т_ФН="денна",Q48*$S$2+V48*$X$2+AA48*$AC$2+AF48*$AH$2+AK48*$AM$2+AP48*$AR$2+AU48*$AW$2+AZ48*$BB$2+BE48*$BG$2+BJ48*$BL$2+BO48*$BQ$2+BT48*$BV$2+BY48*$CA$2+CD48*$CF$2,Q48+V48+AA48+AF48+AK48+AP48+AU48+AZ48+BE48+BJ48+BO48+BT48+BY48+CD48+CI48+CN48+CS48+CX48+DC48+DH48),IF(Т_ФН="денна",Q48*$S$2+V48*$X$2+AA48*$AC$2+AF48*$AH$2+AK48*$AM$2+AP48*$AR$2,Q48+V48+AA48+AF48+AK48+AP48))</f>
        <v>0</v>
      </c>
      <c r="M48" s="506">
        <f>IF(Т_РВО="Перший бакалаврський",IF(Т_ФН="денна",R48*$S$2+W48*$X$2+AB48*$AC$2+AG48*$AH$2+AL48*$AM$2+AQ48*$AR$2+AV48*$AW$2+BA48*$BB$2+BF48*$BG$2+BK48*$BL$2+BP48*$BQ$2+BU48*$BV$2+BZ48*$CA$2+CE48*$CF$2,R48+W48+AB48+AG48+AL48+AQ48+AV48+BA48+BF48+BK48+BP48+BU48+BZ48+CE48+CJ48+CO48+CT48+CY48+DD48+DI48),IF(Т_ФН="денна",R48*$S$2+W48*$X$2+AB48*$AC$2+AG48*$AH$2+AL48*$AM$2+AQ48*$AR$2,R48+W48+AB48+AG48+AL48+AQ48))</f>
        <v>0</v>
      </c>
      <c r="N48" s="507">
        <f t="shared" si="50"/>
        <v>0</v>
      </c>
      <c r="O48" s="603">
        <f t="shared" si="27"/>
        <v>0</v>
      </c>
      <c r="P48" s="586"/>
      <c r="Q48" s="586"/>
      <c r="R48" s="586"/>
      <c r="S48" s="66"/>
      <c r="T48" s="603">
        <f t="shared" si="28"/>
        <v>0</v>
      </c>
      <c r="U48" s="586"/>
      <c r="V48" s="586"/>
      <c r="W48" s="586"/>
      <c r="X48" s="66"/>
      <c r="Y48" s="603">
        <f t="shared" si="29"/>
        <v>0</v>
      </c>
      <c r="Z48" s="586"/>
      <c r="AA48" s="586"/>
      <c r="AB48" s="586"/>
      <c r="AC48" s="66"/>
      <c r="AD48" s="603">
        <f t="shared" si="30"/>
        <v>0</v>
      </c>
      <c r="AE48" s="586"/>
      <c r="AF48" s="586"/>
      <c r="AG48" s="586"/>
      <c r="AH48" s="66"/>
      <c r="AI48" s="603">
        <f t="shared" si="31"/>
        <v>0</v>
      </c>
      <c r="AJ48" s="586"/>
      <c r="AK48" s="586"/>
      <c r="AL48" s="586"/>
      <c r="AM48" s="66"/>
      <c r="AN48" s="603">
        <f t="shared" si="32"/>
        <v>0</v>
      </c>
      <c r="AO48" s="586"/>
      <c r="AP48" s="586"/>
      <c r="AQ48" s="586"/>
      <c r="AR48" s="66"/>
      <c r="AS48" s="603">
        <f t="shared" si="33"/>
        <v>0</v>
      </c>
      <c r="AT48" s="586"/>
      <c r="AU48" s="586"/>
      <c r="AV48" s="586"/>
      <c r="AW48" s="66"/>
      <c r="AX48" s="603">
        <f t="shared" si="34"/>
        <v>0</v>
      </c>
      <c r="AY48" s="586"/>
      <c r="AZ48" s="586"/>
      <c r="BA48" s="586"/>
      <c r="BB48" s="66"/>
      <c r="BC48" s="603">
        <f t="shared" si="35"/>
        <v>0</v>
      </c>
      <c r="BD48" s="586"/>
      <c r="BE48" s="586"/>
      <c r="BF48" s="586"/>
      <c r="BG48" s="66"/>
      <c r="BH48" s="603">
        <f t="shared" si="36"/>
        <v>0</v>
      </c>
      <c r="BI48" s="586"/>
      <c r="BJ48" s="586"/>
      <c r="BK48" s="586"/>
      <c r="BL48" s="66"/>
      <c r="BM48" s="603">
        <f t="shared" si="37"/>
        <v>0</v>
      </c>
      <c r="BN48" s="586"/>
      <c r="BO48" s="586"/>
      <c r="BP48" s="586"/>
      <c r="BQ48" s="66"/>
      <c r="BR48" s="603">
        <f t="shared" si="38"/>
        <v>0</v>
      </c>
      <c r="BS48" s="586"/>
      <c r="BT48" s="586"/>
      <c r="BU48" s="586"/>
      <c r="BV48" s="66"/>
      <c r="BW48" s="603">
        <f t="shared" si="39"/>
        <v>0</v>
      </c>
      <c r="BX48" s="586"/>
      <c r="BY48" s="586"/>
      <c r="BZ48" s="586"/>
      <c r="CA48" s="66"/>
      <c r="CB48" s="603">
        <f t="shared" si="40"/>
        <v>0</v>
      </c>
      <c r="CC48" s="586"/>
      <c r="CD48" s="586"/>
      <c r="CE48" s="586"/>
      <c r="CF48" s="66"/>
      <c r="CG48" s="603">
        <f t="shared" si="41"/>
        <v>0</v>
      </c>
      <c r="CH48" s="586"/>
      <c r="CI48" s="586"/>
      <c r="CJ48" s="586"/>
      <c r="CK48" s="66"/>
      <c r="CL48" s="603">
        <f t="shared" si="42"/>
        <v>0</v>
      </c>
      <c r="CM48" s="586"/>
      <c r="CN48" s="586"/>
      <c r="CO48" s="586"/>
      <c r="CP48" s="67"/>
      <c r="CQ48" s="603">
        <f t="shared" si="43"/>
        <v>0</v>
      </c>
      <c r="CR48" s="586"/>
      <c r="CS48" s="586"/>
      <c r="CT48" s="586"/>
      <c r="CU48" s="66"/>
      <c r="CV48" s="603">
        <f t="shared" si="44"/>
        <v>0</v>
      </c>
      <c r="CW48" s="586"/>
      <c r="CX48" s="586"/>
      <c r="CY48" s="586"/>
      <c r="CZ48" s="66"/>
      <c r="DA48" s="603">
        <f t="shared" si="45"/>
        <v>0</v>
      </c>
      <c r="DB48" s="586"/>
      <c r="DC48" s="586"/>
      <c r="DD48" s="586"/>
      <c r="DE48" s="66"/>
      <c r="DF48" s="603">
        <f t="shared" si="46"/>
        <v>0</v>
      </c>
      <c r="DG48" s="586"/>
      <c r="DH48" s="586"/>
      <c r="DI48" s="586"/>
      <c r="DJ48" s="67"/>
    </row>
    <row r="49" spans="1:117" s="63" customFormat="1" ht="15.95" customHeight="1" x14ac:dyDescent="0.25">
      <c r="A49" s="179" t="s">
        <v>352</v>
      </c>
      <c r="B49" s="161" t="s">
        <v>149</v>
      </c>
      <c r="C49" s="193"/>
      <c r="D49" s="65"/>
      <c r="E49" s="194"/>
      <c r="F49" s="195"/>
      <c r="G49" s="196"/>
      <c r="H49" s="64"/>
      <c r="I49" s="485">
        <f t="shared" si="49"/>
        <v>0</v>
      </c>
      <c r="J49" s="619">
        <f>IF(Т_РВО="Перший бакалаврський",IF(Т_ФН="денна",O49*$S$2+T49*$X$2+Y49*$AC$2+AD49*$AH$2+AI49*$AM$2+AN49*$AR$2+AS49*$AW$2+AX49*$BB$2+BC49*$BG$2+BH49*$BL$2+BM49*$BQ$2+BR49*$BV$2+BW49*$CA$2+CB49*$CF$2,O49+T49+Y49+AD49+AI49+AN49+AS49+AX49+BC49+BH49+BM49+BR49+BW49+CB49+CG49+CL49+CQ49+CV49+DA49+DF49),IF(Т_ФН="денна",O49*$S$2+T49*$X$2+Y49*$AC$2+AD49*$AH$2+AI49*$AM$2+AN49*$AR$2,O49+T49+Y49+AD49+AI49+AN49))</f>
        <v>0</v>
      </c>
      <c r="K49" s="619">
        <f>IF(Т_РВО="Перший бакалаврський",IF(Т_ФН="денна",P49*$S$2+U49*$X$2+Z49*$AC$2+AE49*$AH$2+AJ49*$AM$2+AO49*$AR$2+AT49*$AW$2+AY49*$BB$2+BD49*$BG$2+BI49*$BL$2+BN49*$BQ$2+BS49*$BV$2+BX49*$CA$2+CC49*$CF$2,P49+U49+Z49+AE49+AJ49+AO49+AT49+AY49+BD49+BI49+BN49+BS49+BX49+CC49+CH49+CM49+CR49+CW49+DB49+DG49),IF(Т_ФН="денна",P49*$S$2+U49*$X$2+Z49*$AC$2+AE49*$AH$2+AJ49*$AM$2+AO49*$AR$2,P49+U49+Z49+AE49+AJ49+AO49))</f>
        <v>0</v>
      </c>
      <c r="L49" s="619">
        <f>IF(Т_РВО="Перший бакалаврський",IF(Т_ФН="денна",Q49*$S$2+V49*$X$2+AA49*$AC$2+AF49*$AH$2+AK49*$AM$2+AP49*$AR$2+AU49*$AW$2+AZ49*$BB$2+BE49*$BG$2+BJ49*$BL$2+BO49*$BQ$2+BT49*$BV$2+BY49*$CA$2+CD49*$CF$2,Q49+V49+AA49+AF49+AK49+AP49+AU49+AZ49+BE49+BJ49+BO49+BT49+BY49+CD49+CI49+CN49+CS49+CX49+DC49+DH49),IF(Т_ФН="денна",Q49*$S$2+V49*$X$2+AA49*$AC$2+AF49*$AH$2+AK49*$AM$2+AP49*$AR$2,Q49+V49+AA49+AF49+AK49+AP49))</f>
        <v>0</v>
      </c>
      <c r="M49" s="619">
        <f>IF(Т_РВО="Перший бакалаврський",IF(Т_ФН="денна",R49*$S$2+W49*$X$2+AB49*$AC$2+AG49*$AH$2+AL49*$AM$2+AQ49*$AR$2+AV49*$AW$2+BA49*$BB$2+BF49*$BG$2+BK49*$BL$2+BP49*$BQ$2+BU49*$BV$2+BZ49*$CA$2+CE49*$CF$2,R49+W49+AB49+AG49+AL49+AQ49+AV49+BA49+BF49+BK49+BP49+BU49+BZ49+CE49+CJ49+CO49+CT49+CY49+DD49+DI49),IF(Т_ФН="денна",R49*$S$2+W49*$X$2+AB49*$AC$2+AG49*$AH$2+AL49*$AM$2+AQ49*$AR$2,R49+W49+AB49+AG49+AL49+AQ49))</f>
        <v>0</v>
      </c>
      <c r="N49" s="620">
        <f t="shared" si="50"/>
        <v>0</v>
      </c>
      <c r="O49" s="608">
        <f t="shared" si="27"/>
        <v>0</v>
      </c>
      <c r="P49" s="587"/>
      <c r="Q49" s="587"/>
      <c r="R49" s="587"/>
      <c r="S49" s="72"/>
      <c r="T49" s="608">
        <f t="shared" si="28"/>
        <v>0</v>
      </c>
      <c r="U49" s="587"/>
      <c r="V49" s="587"/>
      <c r="W49" s="587"/>
      <c r="X49" s="72"/>
      <c r="Y49" s="608">
        <f t="shared" si="29"/>
        <v>0</v>
      </c>
      <c r="Z49" s="586"/>
      <c r="AA49" s="586"/>
      <c r="AB49" s="586"/>
      <c r="AC49" s="66"/>
      <c r="AD49" s="608">
        <f t="shared" si="30"/>
        <v>0</v>
      </c>
      <c r="AE49" s="586"/>
      <c r="AF49" s="586"/>
      <c r="AG49" s="586"/>
      <c r="AH49" s="66"/>
      <c r="AI49" s="608">
        <f t="shared" si="31"/>
        <v>0</v>
      </c>
      <c r="AJ49" s="587"/>
      <c r="AK49" s="587"/>
      <c r="AL49" s="587"/>
      <c r="AM49" s="72"/>
      <c r="AN49" s="608">
        <f t="shared" si="32"/>
        <v>0</v>
      </c>
      <c r="AO49" s="587"/>
      <c r="AP49" s="587"/>
      <c r="AQ49" s="587"/>
      <c r="AR49" s="72"/>
      <c r="AS49" s="608">
        <f t="shared" si="33"/>
        <v>0</v>
      </c>
      <c r="AT49" s="587"/>
      <c r="AU49" s="587"/>
      <c r="AV49" s="587"/>
      <c r="AW49" s="72"/>
      <c r="AX49" s="608">
        <f t="shared" si="34"/>
        <v>0</v>
      </c>
      <c r="AY49" s="587"/>
      <c r="AZ49" s="587"/>
      <c r="BA49" s="587"/>
      <c r="BB49" s="72"/>
      <c r="BC49" s="608">
        <f t="shared" si="35"/>
        <v>0</v>
      </c>
      <c r="BD49" s="587"/>
      <c r="BE49" s="587"/>
      <c r="BF49" s="587"/>
      <c r="BG49" s="72"/>
      <c r="BH49" s="608">
        <f t="shared" si="36"/>
        <v>0</v>
      </c>
      <c r="BI49" s="587"/>
      <c r="BJ49" s="587"/>
      <c r="BK49" s="587"/>
      <c r="BL49" s="72"/>
      <c r="BM49" s="608">
        <f t="shared" si="37"/>
        <v>0</v>
      </c>
      <c r="BN49" s="587"/>
      <c r="BO49" s="587"/>
      <c r="BP49" s="587"/>
      <c r="BQ49" s="72"/>
      <c r="BR49" s="608">
        <f t="shared" si="38"/>
        <v>0</v>
      </c>
      <c r="BS49" s="587"/>
      <c r="BT49" s="587"/>
      <c r="BU49" s="587"/>
      <c r="BV49" s="72"/>
      <c r="BW49" s="608">
        <f t="shared" si="39"/>
        <v>0</v>
      </c>
      <c r="BX49" s="587"/>
      <c r="BY49" s="587"/>
      <c r="BZ49" s="587"/>
      <c r="CA49" s="72"/>
      <c r="CB49" s="608">
        <f t="shared" si="40"/>
        <v>0</v>
      </c>
      <c r="CC49" s="587"/>
      <c r="CD49" s="587"/>
      <c r="CE49" s="587"/>
      <c r="CF49" s="72"/>
      <c r="CG49" s="608">
        <f t="shared" si="41"/>
        <v>0</v>
      </c>
      <c r="CH49" s="587"/>
      <c r="CI49" s="587"/>
      <c r="CJ49" s="587"/>
      <c r="CK49" s="72"/>
      <c r="CL49" s="608">
        <f t="shared" si="42"/>
        <v>0</v>
      </c>
      <c r="CM49" s="587"/>
      <c r="CN49" s="587"/>
      <c r="CO49" s="587"/>
      <c r="CP49" s="73"/>
      <c r="CQ49" s="608">
        <f t="shared" si="43"/>
        <v>0</v>
      </c>
      <c r="CR49" s="587"/>
      <c r="CS49" s="587"/>
      <c r="CT49" s="587"/>
      <c r="CU49" s="72"/>
      <c r="CV49" s="608">
        <f t="shared" si="44"/>
        <v>0</v>
      </c>
      <c r="CW49" s="587"/>
      <c r="CX49" s="587"/>
      <c r="CY49" s="587"/>
      <c r="CZ49" s="72"/>
      <c r="DA49" s="608">
        <f t="shared" si="45"/>
        <v>0</v>
      </c>
      <c r="DB49" s="587"/>
      <c r="DC49" s="587"/>
      <c r="DD49" s="587"/>
      <c r="DE49" s="72"/>
      <c r="DF49" s="608">
        <f t="shared" si="46"/>
        <v>0</v>
      </c>
      <c r="DG49" s="587"/>
      <c r="DH49" s="587"/>
      <c r="DI49" s="587"/>
      <c r="DJ49" s="73"/>
    </row>
    <row r="50" spans="1:117" s="63" customFormat="1" ht="15.95" customHeight="1" x14ac:dyDescent="0.25">
      <c r="A50" s="621" t="s">
        <v>140</v>
      </c>
      <c r="B50" s="622"/>
      <c r="C50" s="622"/>
      <c r="D50" s="622"/>
      <c r="E50" s="622"/>
      <c r="F50" s="622"/>
      <c r="G50" s="623"/>
      <c r="H50" s="612">
        <f t="shared" ref="H50:DJ50" si="53">SUM(H29:H49)</f>
        <v>0</v>
      </c>
      <c r="I50" s="613">
        <f t="shared" si="53"/>
        <v>0</v>
      </c>
      <c r="J50" s="506">
        <f t="shared" si="53"/>
        <v>0</v>
      </c>
      <c r="K50" s="506">
        <f t="shared" si="53"/>
        <v>0</v>
      </c>
      <c r="L50" s="506">
        <f t="shared" si="53"/>
        <v>0</v>
      </c>
      <c r="M50" s="506">
        <f t="shared" si="53"/>
        <v>0</v>
      </c>
      <c r="N50" s="506">
        <f t="shared" si="53"/>
        <v>0</v>
      </c>
      <c r="O50" s="615">
        <f t="shared" si="53"/>
        <v>0</v>
      </c>
      <c r="P50" s="617"/>
      <c r="Q50" s="617"/>
      <c r="R50" s="617"/>
      <c r="S50" s="624">
        <f t="shared" si="53"/>
        <v>0</v>
      </c>
      <c r="T50" s="615">
        <f t="shared" si="53"/>
        <v>0</v>
      </c>
      <c r="U50" s="617"/>
      <c r="V50" s="617"/>
      <c r="W50" s="617"/>
      <c r="X50" s="624">
        <f t="shared" si="53"/>
        <v>0</v>
      </c>
      <c r="Y50" s="615">
        <f t="shared" si="53"/>
        <v>0</v>
      </c>
      <c r="Z50" s="617"/>
      <c r="AA50" s="617"/>
      <c r="AB50" s="617"/>
      <c r="AC50" s="624">
        <f t="shared" si="53"/>
        <v>0</v>
      </c>
      <c r="AD50" s="615">
        <f t="shared" si="53"/>
        <v>0</v>
      </c>
      <c r="AE50" s="617"/>
      <c r="AF50" s="617"/>
      <c r="AG50" s="617"/>
      <c r="AH50" s="624">
        <f t="shared" si="53"/>
        <v>0</v>
      </c>
      <c r="AI50" s="615">
        <f t="shared" si="53"/>
        <v>0</v>
      </c>
      <c r="AJ50" s="617"/>
      <c r="AK50" s="617"/>
      <c r="AL50" s="617"/>
      <c r="AM50" s="624">
        <f t="shared" si="53"/>
        <v>0</v>
      </c>
      <c r="AN50" s="615">
        <f t="shared" si="53"/>
        <v>0</v>
      </c>
      <c r="AO50" s="617"/>
      <c r="AP50" s="617"/>
      <c r="AQ50" s="617"/>
      <c r="AR50" s="624">
        <f t="shared" si="53"/>
        <v>0</v>
      </c>
      <c r="AS50" s="615">
        <f t="shared" si="53"/>
        <v>0</v>
      </c>
      <c r="AT50" s="617"/>
      <c r="AU50" s="617"/>
      <c r="AV50" s="617"/>
      <c r="AW50" s="624">
        <f t="shared" si="53"/>
        <v>0</v>
      </c>
      <c r="AX50" s="615">
        <f t="shared" si="53"/>
        <v>0</v>
      </c>
      <c r="AY50" s="617"/>
      <c r="AZ50" s="617"/>
      <c r="BA50" s="617"/>
      <c r="BB50" s="624">
        <f t="shared" si="53"/>
        <v>0</v>
      </c>
      <c r="BC50" s="615">
        <f t="shared" si="53"/>
        <v>0</v>
      </c>
      <c r="BD50" s="617"/>
      <c r="BE50" s="617"/>
      <c r="BF50" s="617"/>
      <c r="BG50" s="624">
        <f t="shared" si="53"/>
        <v>0</v>
      </c>
      <c r="BH50" s="615">
        <f t="shared" si="53"/>
        <v>0</v>
      </c>
      <c r="BI50" s="617"/>
      <c r="BJ50" s="617"/>
      <c r="BK50" s="617"/>
      <c r="BL50" s="624">
        <f t="shared" si="53"/>
        <v>0</v>
      </c>
      <c r="BM50" s="615">
        <f t="shared" si="53"/>
        <v>0</v>
      </c>
      <c r="BN50" s="617"/>
      <c r="BO50" s="617"/>
      <c r="BP50" s="617"/>
      <c r="BQ50" s="624">
        <f t="shared" si="53"/>
        <v>0</v>
      </c>
      <c r="BR50" s="615">
        <f t="shared" si="53"/>
        <v>0</v>
      </c>
      <c r="BS50" s="617"/>
      <c r="BT50" s="617"/>
      <c r="BU50" s="617"/>
      <c r="BV50" s="624">
        <f t="shared" si="53"/>
        <v>0</v>
      </c>
      <c r="BW50" s="615">
        <f t="shared" si="53"/>
        <v>0</v>
      </c>
      <c r="BX50" s="617"/>
      <c r="BY50" s="617"/>
      <c r="BZ50" s="617"/>
      <c r="CA50" s="624">
        <f t="shared" si="53"/>
        <v>0</v>
      </c>
      <c r="CB50" s="615">
        <f t="shared" si="53"/>
        <v>0</v>
      </c>
      <c r="CC50" s="617"/>
      <c r="CD50" s="617"/>
      <c r="CE50" s="617"/>
      <c r="CF50" s="624">
        <f t="shared" si="53"/>
        <v>0</v>
      </c>
      <c r="CG50" s="615">
        <f t="shared" si="53"/>
        <v>0</v>
      </c>
      <c r="CH50" s="617"/>
      <c r="CI50" s="617"/>
      <c r="CJ50" s="617"/>
      <c r="CK50" s="624">
        <f t="shared" si="53"/>
        <v>0</v>
      </c>
      <c r="CL50" s="615">
        <f t="shared" si="53"/>
        <v>0</v>
      </c>
      <c r="CM50" s="617"/>
      <c r="CN50" s="617"/>
      <c r="CO50" s="617"/>
      <c r="CP50" s="624">
        <f t="shared" si="53"/>
        <v>0</v>
      </c>
      <c r="CQ50" s="615">
        <f t="shared" si="53"/>
        <v>0</v>
      </c>
      <c r="CR50" s="617"/>
      <c r="CS50" s="617"/>
      <c r="CT50" s="617"/>
      <c r="CU50" s="624">
        <f t="shared" si="53"/>
        <v>0</v>
      </c>
      <c r="CV50" s="615">
        <f t="shared" si="53"/>
        <v>0</v>
      </c>
      <c r="CW50" s="617"/>
      <c r="CX50" s="617"/>
      <c r="CY50" s="617"/>
      <c r="CZ50" s="624">
        <f t="shared" si="53"/>
        <v>0</v>
      </c>
      <c r="DA50" s="615">
        <f t="shared" si="53"/>
        <v>0</v>
      </c>
      <c r="DB50" s="617"/>
      <c r="DC50" s="617"/>
      <c r="DD50" s="617"/>
      <c r="DE50" s="624">
        <f t="shared" si="53"/>
        <v>0</v>
      </c>
      <c r="DF50" s="615">
        <f t="shared" si="53"/>
        <v>0</v>
      </c>
      <c r="DG50" s="617"/>
      <c r="DH50" s="617"/>
      <c r="DI50" s="617"/>
      <c r="DJ50" s="624">
        <f t="shared" si="53"/>
        <v>0</v>
      </c>
    </row>
    <row r="51" spans="1:117" s="203" customFormat="1" ht="15.95" customHeight="1" x14ac:dyDescent="0.25">
      <c r="A51" s="621" t="s">
        <v>144</v>
      </c>
      <c r="B51" s="622"/>
      <c r="C51" s="622"/>
      <c r="D51" s="622"/>
      <c r="E51" s="622"/>
      <c r="F51" s="622"/>
      <c r="G51" s="623"/>
      <c r="H51" s="625">
        <f>H27+H50</f>
        <v>0</v>
      </c>
      <c r="I51" s="626">
        <f t="shared" ref="I51:N51" si="54">I50+I27</f>
        <v>0</v>
      </c>
      <c r="J51" s="626">
        <f t="shared" si="54"/>
        <v>0</v>
      </c>
      <c r="K51" s="626">
        <f t="shared" si="54"/>
        <v>0</v>
      </c>
      <c r="L51" s="626">
        <f t="shared" si="54"/>
        <v>0</v>
      </c>
      <c r="M51" s="626">
        <f t="shared" si="54"/>
        <v>0</v>
      </c>
      <c r="N51" s="626">
        <f t="shared" si="54"/>
        <v>0</v>
      </c>
      <c r="O51" s="615">
        <f t="shared" ref="O51:DJ51" si="55">O27+O50</f>
        <v>0</v>
      </c>
      <c r="P51" s="617"/>
      <c r="Q51" s="617"/>
      <c r="R51" s="617"/>
      <c r="S51" s="624">
        <f t="shared" si="55"/>
        <v>0</v>
      </c>
      <c r="T51" s="615">
        <f t="shared" si="55"/>
        <v>0</v>
      </c>
      <c r="U51" s="617"/>
      <c r="V51" s="617"/>
      <c r="W51" s="617"/>
      <c r="X51" s="624">
        <f t="shared" si="55"/>
        <v>0</v>
      </c>
      <c r="Y51" s="615">
        <f t="shared" si="55"/>
        <v>0</v>
      </c>
      <c r="Z51" s="617"/>
      <c r="AA51" s="617"/>
      <c r="AB51" s="617"/>
      <c r="AC51" s="624">
        <f t="shared" si="55"/>
        <v>0</v>
      </c>
      <c r="AD51" s="615">
        <f t="shared" si="55"/>
        <v>0</v>
      </c>
      <c r="AE51" s="617"/>
      <c r="AF51" s="617"/>
      <c r="AG51" s="617"/>
      <c r="AH51" s="624">
        <f t="shared" si="55"/>
        <v>0</v>
      </c>
      <c r="AI51" s="615">
        <f t="shared" si="55"/>
        <v>0</v>
      </c>
      <c r="AJ51" s="617"/>
      <c r="AK51" s="617"/>
      <c r="AL51" s="617"/>
      <c r="AM51" s="624">
        <f t="shared" si="55"/>
        <v>0</v>
      </c>
      <c r="AN51" s="615">
        <f t="shared" si="55"/>
        <v>0</v>
      </c>
      <c r="AO51" s="617"/>
      <c r="AP51" s="617"/>
      <c r="AQ51" s="617"/>
      <c r="AR51" s="624">
        <f t="shared" si="55"/>
        <v>0</v>
      </c>
      <c r="AS51" s="615">
        <f t="shared" si="55"/>
        <v>0</v>
      </c>
      <c r="AT51" s="617"/>
      <c r="AU51" s="617"/>
      <c r="AV51" s="617"/>
      <c r="AW51" s="624">
        <f t="shared" si="55"/>
        <v>0</v>
      </c>
      <c r="AX51" s="615">
        <f t="shared" si="55"/>
        <v>0</v>
      </c>
      <c r="AY51" s="617"/>
      <c r="AZ51" s="617"/>
      <c r="BA51" s="617"/>
      <c r="BB51" s="624">
        <f t="shared" si="55"/>
        <v>0</v>
      </c>
      <c r="BC51" s="615">
        <f t="shared" si="55"/>
        <v>0</v>
      </c>
      <c r="BD51" s="617"/>
      <c r="BE51" s="617"/>
      <c r="BF51" s="617"/>
      <c r="BG51" s="624">
        <f t="shared" si="55"/>
        <v>0</v>
      </c>
      <c r="BH51" s="615">
        <f t="shared" si="55"/>
        <v>0</v>
      </c>
      <c r="BI51" s="617"/>
      <c r="BJ51" s="617"/>
      <c r="BK51" s="617"/>
      <c r="BL51" s="624">
        <f t="shared" si="55"/>
        <v>0</v>
      </c>
      <c r="BM51" s="615">
        <f t="shared" si="55"/>
        <v>0</v>
      </c>
      <c r="BN51" s="617"/>
      <c r="BO51" s="617"/>
      <c r="BP51" s="617"/>
      <c r="BQ51" s="624">
        <f t="shared" si="55"/>
        <v>0</v>
      </c>
      <c r="BR51" s="615">
        <f t="shared" si="55"/>
        <v>0</v>
      </c>
      <c r="BS51" s="617"/>
      <c r="BT51" s="617"/>
      <c r="BU51" s="617"/>
      <c r="BV51" s="624">
        <f t="shared" si="55"/>
        <v>0</v>
      </c>
      <c r="BW51" s="615">
        <f t="shared" si="55"/>
        <v>0</v>
      </c>
      <c r="BX51" s="617"/>
      <c r="BY51" s="617"/>
      <c r="BZ51" s="617"/>
      <c r="CA51" s="624">
        <f t="shared" si="55"/>
        <v>0</v>
      </c>
      <c r="CB51" s="615">
        <f t="shared" si="55"/>
        <v>0</v>
      </c>
      <c r="CC51" s="617"/>
      <c r="CD51" s="617"/>
      <c r="CE51" s="617"/>
      <c r="CF51" s="624">
        <f t="shared" si="55"/>
        <v>0</v>
      </c>
      <c r="CG51" s="615">
        <f t="shared" si="55"/>
        <v>0</v>
      </c>
      <c r="CH51" s="617"/>
      <c r="CI51" s="617"/>
      <c r="CJ51" s="617"/>
      <c r="CK51" s="624">
        <f t="shared" si="55"/>
        <v>0</v>
      </c>
      <c r="CL51" s="615">
        <f t="shared" si="55"/>
        <v>0</v>
      </c>
      <c r="CM51" s="617"/>
      <c r="CN51" s="617"/>
      <c r="CO51" s="617"/>
      <c r="CP51" s="624">
        <f t="shared" si="55"/>
        <v>0</v>
      </c>
      <c r="CQ51" s="615">
        <f t="shared" si="55"/>
        <v>0</v>
      </c>
      <c r="CR51" s="617"/>
      <c r="CS51" s="617"/>
      <c r="CT51" s="617"/>
      <c r="CU51" s="624">
        <f t="shared" si="55"/>
        <v>0</v>
      </c>
      <c r="CV51" s="615">
        <f t="shared" si="55"/>
        <v>0</v>
      </c>
      <c r="CW51" s="617"/>
      <c r="CX51" s="617"/>
      <c r="CY51" s="617"/>
      <c r="CZ51" s="624">
        <f t="shared" si="55"/>
        <v>0</v>
      </c>
      <c r="DA51" s="615">
        <f t="shared" si="55"/>
        <v>0</v>
      </c>
      <c r="DB51" s="617"/>
      <c r="DC51" s="617"/>
      <c r="DD51" s="617"/>
      <c r="DE51" s="624">
        <f t="shared" si="55"/>
        <v>0</v>
      </c>
      <c r="DF51" s="615">
        <f t="shared" si="55"/>
        <v>0</v>
      </c>
      <c r="DG51" s="617"/>
      <c r="DH51" s="617"/>
      <c r="DI51" s="617"/>
      <c r="DJ51" s="624">
        <f t="shared" si="55"/>
        <v>0</v>
      </c>
      <c r="DK51" s="205"/>
      <c r="DL51" s="205"/>
      <c r="DM51" s="205"/>
    </row>
    <row r="52" spans="1:117" s="63" customFormat="1" ht="15.95" customHeight="1" x14ac:dyDescent="0.25">
      <c r="A52" s="186" t="s">
        <v>145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5"/>
    </row>
    <row r="53" spans="1:117" s="63" customFormat="1" ht="15.95" customHeight="1" x14ac:dyDescent="0.25">
      <c r="A53" s="187" t="s">
        <v>142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9"/>
    </row>
    <row r="54" spans="1:117" s="63" customFormat="1" ht="15.95" customHeight="1" x14ac:dyDescent="0.25">
      <c r="A54" s="178" t="s">
        <v>112</v>
      </c>
      <c r="B54" s="160" t="s">
        <v>209</v>
      </c>
      <c r="C54" s="54"/>
      <c r="D54" s="55"/>
      <c r="E54" s="56"/>
      <c r="F54" s="183"/>
      <c r="G54" s="57"/>
      <c r="H54" s="206"/>
      <c r="I54" s="483">
        <f>H54*30</f>
        <v>0</v>
      </c>
      <c r="J54" s="506">
        <f>IF(Т_РВО="Перший бакалаврський",IF(Т_ФН="денна",O54*$S$2+T54*$X$2+Y54*$AC$2+AD54*$AH$2+AI54*$AM$2+AN54*$AR$2+AS54*$AW$2+AX54*$BB$2+BC54*$BG$2+BH54*$BL$2+BM54*$BQ$2+BR54*$BV$2+BW54*$CA$2+CB54*$CF$2,O54+T54+Y54+AD54+AI54+AN54+AS54+AX54+BC54+BH54+BM54+BR54+BW54+CB54+CG54+CL54+CQ54+CV54+DA54+DF54),IF(Т_ФН="денна",O54*$S$2+T54*$X$2+Y54*$AC$2+AD54*$AH$2+AI54*$AM$2+AN54*$AR$2,O54+T54+Y54+AD54+AI54+AN54))</f>
        <v>0</v>
      </c>
      <c r="K54" s="506">
        <f>IF(Т_РВО="Перший бакалаврський",IF(Т_ФН="денна",P54*$S$2+U54*$X$2+Z54*$AC$2+AE54*$AH$2+AJ54*$AM$2+AO54*$AR$2+AT54*$AW$2+AY54*$BB$2+BD54*$BG$2+BI54*$BL$2+BN54*$BQ$2+BS54*$BV$2+BX54*$CA$2+CC54*$CF$2,P54+U54+Z54+AE54+AJ54+AO54+AT54+AY54+BD54+BI54+BN54+BS54+BX54+CC54+CH54+CM54+CR54+CW54+DB54+DG54),IF(Т_ФН="денна",P54*$S$2+U54*$X$2+Z54*$AC$2+AE54*$AH$2+AJ54*$AM$2+AO54*$AR$2,P54+U54+Z54+AE54+AJ54+AO54))</f>
        <v>0</v>
      </c>
      <c r="L54" s="506">
        <f>IF(Т_РВО="Перший бакалаврський",IF(Т_ФН="денна",Q54*$S$2+V54*$X$2+AA54*$AC$2+AF54*$AH$2+AK54*$AM$2+AP54*$AR$2+AU54*$AW$2+AZ54*$BB$2+BE54*$BG$2+BJ54*$BL$2+BO54*$BQ$2+BT54*$BV$2+BY54*$CA$2+CD54*$CF$2,Q54+V54+AA54+AF54+AK54+AP54+AU54+AZ54+BE54+BJ54+BO54+BT54+BY54+CD54+CI54+CN54+CS54+CX54+DC54+DH54),IF(Т_ФН="денна",Q54*$S$2+V54*$X$2+AA54*$AC$2+AF54*$AH$2+AK54*$AM$2+AP54*$AR$2,Q54+V54+AA54+AF54+AK54+AP54))</f>
        <v>0</v>
      </c>
      <c r="M54" s="506">
        <f>IF(Т_РВО="Перший бакалаврський",IF(Т_ФН="денна",R54*$S$2+W54*$X$2+AB54*$AC$2+AG54*$AH$2+AL54*$AM$2+AQ54*$AR$2+AV54*$AW$2+BA54*$BB$2+BF54*$BG$2+BK54*$BL$2+BP54*$BQ$2+BU54*$BV$2+BZ54*$CA$2+CE54*$CF$2,R54+W54+AB54+AG54+AL54+AQ54+AV54+BA54+BF54+BK54+BP54+BU54+BZ54+CE54+CJ54+CO54+CT54+CY54+DD54+DI54),IF(Т_ФН="денна",R54*$S$2+W54*$X$2+AB54*$AC$2+AG54*$AH$2+AL54*$AM$2+AQ54*$AR$2,R54+W54+AB54+AG54+AL54+AQ54))</f>
        <v>0</v>
      </c>
      <c r="N54" s="507">
        <f>I54-J54</f>
        <v>0</v>
      </c>
      <c r="O54" s="629">
        <f t="shared" si="27"/>
        <v>0</v>
      </c>
      <c r="P54" s="583"/>
      <c r="Q54" s="583"/>
      <c r="R54" s="583"/>
      <c r="S54" s="61"/>
      <c r="T54" s="629">
        <f t="shared" ref="T54:T69" si="56">U54+V54+W54</f>
        <v>0</v>
      </c>
      <c r="U54" s="583"/>
      <c r="V54" s="583"/>
      <c r="W54" s="583"/>
      <c r="X54" s="61"/>
      <c r="Y54" s="629">
        <f t="shared" ref="Y54:Y69" si="57">Z54+AA54+AB54</f>
        <v>0</v>
      </c>
      <c r="Z54" s="583"/>
      <c r="AA54" s="583"/>
      <c r="AB54" s="583"/>
      <c r="AC54" s="61"/>
      <c r="AD54" s="629">
        <f t="shared" ref="AD54:AD69" si="58">AE54+AF54+AG54</f>
        <v>0</v>
      </c>
      <c r="AE54" s="583"/>
      <c r="AF54" s="583"/>
      <c r="AG54" s="583"/>
      <c r="AH54" s="61"/>
      <c r="AI54" s="629">
        <f t="shared" ref="AI54:AI69" si="59">AJ54+AK54+AL54</f>
        <v>0</v>
      </c>
      <c r="AJ54" s="583"/>
      <c r="AK54" s="583"/>
      <c r="AL54" s="583"/>
      <c r="AM54" s="61"/>
      <c r="AN54" s="629">
        <f t="shared" ref="AN54:AN69" si="60">AO54+AP54+AQ54</f>
        <v>0</v>
      </c>
      <c r="AO54" s="583"/>
      <c r="AP54" s="583"/>
      <c r="AQ54" s="583"/>
      <c r="AR54" s="61"/>
      <c r="AS54" s="629">
        <f t="shared" ref="AS54:AS69" si="61">AT54+AU54+AV54</f>
        <v>0</v>
      </c>
      <c r="AT54" s="583"/>
      <c r="AU54" s="583"/>
      <c r="AV54" s="583"/>
      <c r="AW54" s="61"/>
      <c r="AX54" s="629">
        <f t="shared" ref="AX54:AX69" si="62">AY54+AZ54+BA54</f>
        <v>0</v>
      </c>
      <c r="AY54" s="583"/>
      <c r="AZ54" s="583"/>
      <c r="BA54" s="583"/>
      <c r="BB54" s="61"/>
      <c r="BC54" s="629">
        <f t="shared" ref="BC54:BC69" si="63">BD54+BE54+BF54</f>
        <v>0</v>
      </c>
      <c r="BD54" s="583"/>
      <c r="BE54" s="583"/>
      <c r="BF54" s="583"/>
      <c r="BG54" s="61"/>
      <c r="BH54" s="629">
        <f t="shared" ref="BH54:BH69" si="64">BI54+BJ54+BK54</f>
        <v>0</v>
      </c>
      <c r="BI54" s="583"/>
      <c r="BJ54" s="583"/>
      <c r="BK54" s="583"/>
      <c r="BL54" s="61"/>
      <c r="BM54" s="629">
        <f t="shared" ref="BM54:BM69" si="65">BN54+BO54+BP54</f>
        <v>0</v>
      </c>
      <c r="BN54" s="583"/>
      <c r="BO54" s="583"/>
      <c r="BP54" s="583"/>
      <c r="BQ54" s="61"/>
      <c r="BR54" s="629">
        <f t="shared" ref="BR54:BR69" si="66">BS54+BT54+BU54</f>
        <v>0</v>
      </c>
      <c r="BS54" s="583"/>
      <c r="BT54" s="583"/>
      <c r="BU54" s="583"/>
      <c r="BV54" s="61"/>
      <c r="BW54" s="629">
        <f t="shared" ref="BW54:BW69" si="67">BX54+BY54+BZ54</f>
        <v>0</v>
      </c>
      <c r="BX54" s="583"/>
      <c r="BY54" s="583"/>
      <c r="BZ54" s="583"/>
      <c r="CA54" s="61"/>
      <c r="CB54" s="629">
        <f t="shared" ref="CB54:CB69" si="68">CC54+CD54+CE54</f>
        <v>0</v>
      </c>
      <c r="CC54" s="583"/>
      <c r="CD54" s="583"/>
      <c r="CE54" s="583"/>
      <c r="CF54" s="61"/>
      <c r="CG54" s="629">
        <f t="shared" ref="CG54:CG69" si="69">CH54+CI54+CJ54</f>
        <v>0</v>
      </c>
      <c r="CH54" s="583"/>
      <c r="CI54" s="583"/>
      <c r="CJ54" s="583"/>
      <c r="CK54" s="61"/>
      <c r="CL54" s="629">
        <f t="shared" ref="CL54:CL69" si="70">CM54+CN54+CO54</f>
        <v>0</v>
      </c>
      <c r="CM54" s="583"/>
      <c r="CN54" s="583"/>
      <c r="CO54" s="583"/>
      <c r="CP54" s="61"/>
      <c r="CQ54" s="629">
        <f t="shared" ref="CQ54:CQ69" si="71">CR54+CS54+CT54</f>
        <v>0</v>
      </c>
      <c r="CR54" s="583"/>
      <c r="CS54" s="583"/>
      <c r="CT54" s="583"/>
      <c r="CU54" s="61"/>
      <c r="CV54" s="629">
        <f t="shared" ref="CV54:CV69" si="72">CW54+CX54+CY54</f>
        <v>0</v>
      </c>
      <c r="CW54" s="583"/>
      <c r="CX54" s="583"/>
      <c r="CY54" s="583"/>
      <c r="CZ54" s="61"/>
      <c r="DA54" s="629">
        <f t="shared" ref="DA54:DA69" si="73">DB54+DC54+DD54</f>
        <v>0</v>
      </c>
      <c r="DB54" s="583"/>
      <c r="DC54" s="583"/>
      <c r="DD54" s="583"/>
      <c r="DE54" s="61"/>
      <c r="DF54" s="629">
        <f t="shared" ref="DF54:DF69" si="74">DG54+DH54+DI54</f>
        <v>0</v>
      </c>
      <c r="DG54" s="583"/>
      <c r="DH54" s="583"/>
      <c r="DI54" s="583"/>
      <c r="DJ54" s="62"/>
    </row>
    <row r="55" spans="1:117" s="63" customFormat="1" ht="15.95" customHeight="1" x14ac:dyDescent="0.25">
      <c r="A55" s="178" t="s">
        <v>113</v>
      </c>
      <c r="B55" s="160" t="s">
        <v>353</v>
      </c>
      <c r="C55" s="193"/>
      <c r="D55" s="55"/>
      <c r="E55" s="56"/>
      <c r="F55" s="183"/>
      <c r="G55" s="196"/>
      <c r="H55" s="208"/>
      <c r="I55" s="483">
        <f t="shared" ref="I55:I68" si="75">H55*30</f>
        <v>0</v>
      </c>
      <c r="J55" s="506">
        <f>IF(Т_РВО="Перший бакалаврський",IF(Т_ФН="денна",O55*$S$2+T55*$X$2+Y55*$AC$2+AD55*$AH$2+AI55*$AM$2+AN55*$AR$2+AS55*$AW$2+AX55*$BB$2+BC55*$BG$2+BH55*$BL$2+BM55*$BQ$2+BR55*$BV$2+BW55*$CA$2+CB55*$CF$2,O55+T55+Y55+AD55+AI55+AN55+AS55+AX55+BC55+BH55+BM55+BR55+BW55+CB55+CG55+CL55+CQ55+CV55+DA55+DF55),IF(Т_ФН="денна",O55*$S$2+T55*$X$2+Y55*$AC$2+AD55*$AH$2+AI55*$AM$2+AN55*$AR$2,O55+T55+Y55+AD55+AI55+AN55))</f>
        <v>0</v>
      </c>
      <c r="K55" s="506">
        <f>IF(Т_РВО="Перший бакалаврський",IF(Т_ФН="денна",P55*$S$2+U55*$X$2+Z55*$AC$2+AE55*$AH$2+AJ55*$AM$2+AO55*$AR$2+AT55*$AW$2+AY55*$BB$2+BD55*$BG$2+BI55*$BL$2+BN55*$BQ$2+BS55*$BV$2+BX55*$CA$2+CC55*$CF$2,P55+U55+Z55+AE55+AJ55+AO55+AT55+AY55+BD55+BI55+BN55+BS55+BX55+CC55+CH55+CM55+CR55+CW55+DB55+DG55),IF(Т_ФН="денна",P55*$S$2+U55*$X$2+Z55*$AC$2+AE55*$AH$2+AJ55*$AM$2+AO55*$AR$2,P55+U55+Z55+AE55+AJ55+AO55))</f>
        <v>0</v>
      </c>
      <c r="L55" s="506">
        <f>IF(Т_РВО="Перший бакалаврський",IF(Т_ФН="денна",Q55*$S$2+V55*$X$2+AA55*$AC$2+AF55*$AH$2+AK55*$AM$2+AP55*$AR$2+AU55*$AW$2+AZ55*$BB$2+BE55*$BG$2+BJ55*$BL$2+BO55*$BQ$2+BT55*$BV$2+BY55*$CA$2+CD55*$CF$2,Q55+V55+AA55+AF55+AK55+AP55+AU55+AZ55+BE55+BJ55+BO55+BT55+BY55+CD55+CI55+CN55+CS55+CX55+DC55+DH55),IF(Т_ФН="денна",Q55*$S$2+V55*$X$2+AA55*$AC$2+AF55*$AH$2+AK55*$AM$2+AP55*$AR$2,Q55+V55+AA55+AF55+AK55+AP55))</f>
        <v>0</v>
      </c>
      <c r="M55" s="506">
        <f>IF(Т_РВО="Перший бакалаврський",IF(Т_ФН="денна",R55*$S$2+W55*$X$2+AB55*$AC$2+AG55*$AH$2+AL55*$AM$2+AQ55*$AR$2+AV55*$AW$2+BA55*$BB$2+BF55*$BG$2+BK55*$BL$2+BP55*$BQ$2+BU55*$BV$2+BZ55*$CA$2+CE55*$CF$2,R55+W55+AB55+AG55+AL55+AQ55+AV55+BA55+BF55+BK55+BP55+BU55+BZ55+CE55+CJ55+CO55+CT55+CY55+DD55+DI55),IF(Т_ФН="денна",R55*$S$2+W55*$X$2+AB55*$AC$2+AG55*$AH$2+AL55*$AM$2+AQ55*$AR$2,R55+W55+AB55+AG55+AL55+AQ55))</f>
        <v>0</v>
      </c>
      <c r="N55" s="507">
        <f t="shared" ref="N55:N67" si="76">I55-J55</f>
        <v>0</v>
      </c>
      <c r="O55" s="629">
        <f t="shared" si="27"/>
        <v>0</v>
      </c>
      <c r="P55" s="583"/>
      <c r="Q55" s="583"/>
      <c r="R55" s="583"/>
      <c r="S55" s="61"/>
      <c r="T55" s="629">
        <f t="shared" si="56"/>
        <v>0</v>
      </c>
      <c r="U55" s="583"/>
      <c r="V55" s="583"/>
      <c r="W55" s="583"/>
      <c r="X55" s="61"/>
      <c r="Y55" s="629">
        <f t="shared" si="57"/>
        <v>0</v>
      </c>
      <c r="Z55" s="583"/>
      <c r="AA55" s="583"/>
      <c r="AB55" s="583"/>
      <c r="AC55" s="61"/>
      <c r="AD55" s="629">
        <f t="shared" si="58"/>
        <v>0</v>
      </c>
      <c r="AE55" s="583"/>
      <c r="AF55" s="583"/>
      <c r="AG55" s="583"/>
      <c r="AH55" s="61"/>
      <c r="AI55" s="629">
        <f t="shared" si="59"/>
        <v>0</v>
      </c>
      <c r="AJ55" s="583"/>
      <c r="AK55" s="583"/>
      <c r="AL55" s="583"/>
      <c r="AM55" s="61"/>
      <c r="AN55" s="629">
        <f t="shared" si="60"/>
        <v>0</v>
      </c>
      <c r="AO55" s="583"/>
      <c r="AP55" s="583"/>
      <c r="AQ55" s="583"/>
      <c r="AR55" s="61"/>
      <c r="AS55" s="629">
        <f t="shared" si="61"/>
        <v>0</v>
      </c>
      <c r="AT55" s="583"/>
      <c r="AU55" s="583"/>
      <c r="AV55" s="583"/>
      <c r="AW55" s="61"/>
      <c r="AX55" s="629">
        <f t="shared" si="62"/>
        <v>0</v>
      </c>
      <c r="AY55" s="583"/>
      <c r="AZ55" s="583"/>
      <c r="BA55" s="583"/>
      <c r="BB55" s="61"/>
      <c r="BC55" s="629">
        <f t="shared" si="63"/>
        <v>0</v>
      </c>
      <c r="BD55" s="583"/>
      <c r="BE55" s="583"/>
      <c r="BF55" s="583"/>
      <c r="BG55" s="61"/>
      <c r="BH55" s="629">
        <f t="shared" si="64"/>
        <v>0</v>
      </c>
      <c r="BI55" s="583"/>
      <c r="BJ55" s="583"/>
      <c r="BK55" s="583"/>
      <c r="BL55" s="61"/>
      <c r="BM55" s="629">
        <f t="shared" si="65"/>
        <v>0</v>
      </c>
      <c r="BN55" s="583"/>
      <c r="BO55" s="583"/>
      <c r="BP55" s="583"/>
      <c r="BQ55" s="61"/>
      <c r="BR55" s="629">
        <f t="shared" si="66"/>
        <v>0</v>
      </c>
      <c r="BS55" s="583"/>
      <c r="BT55" s="583"/>
      <c r="BU55" s="583"/>
      <c r="BV55" s="61"/>
      <c r="BW55" s="629">
        <f t="shared" si="67"/>
        <v>0</v>
      </c>
      <c r="BX55" s="583"/>
      <c r="BY55" s="583"/>
      <c r="BZ55" s="583"/>
      <c r="CA55" s="61"/>
      <c r="CB55" s="629">
        <f t="shared" si="68"/>
        <v>0</v>
      </c>
      <c r="CC55" s="583"/>
      <c r="CD55" s="583"/>
      <c r="CE55" s="583"/>
      <c r="CF55" s="61"/>
      <c r="CG55" s="629">
        <f t="shared" si="69"/>
        <v>0</v>
      </c>
      <c r="CH55" s="583"/>
      <c r="CI55" s="583"/>
      <c r="CJ55" s="583"/>
      <c r="CK55" s="61"/>
      <c r="CL55" s="629">
        <f t="shared" si="70"/>
        <v>0</v>
      </c>
      <c r="CM55" s="583"/>
      <c r="CN55" s="583"/>
      <c r="CO55" s="583"/>
      <c r="CP55" s="61"/>
      <c r="CQ55" s="629">
        <f t="shared" si="71"/>
        <v>0</v>
      </c>
      <c r="CR55" s="583"/>
      <c r="CS55" s="583"/>
      <c r="CT55" s="583"/>
      <c r="CU55" s="61"/>
      <c r="CV55" s="629">
        <f t="shared" si="72"/>
        <v>0</v>
      </c>
      <c r="CW55" s="583"/>
      <c r="CX55" s="583"/>
      <c r="CY55" s="583"/>
      <c r="CZ55" s="61"/>
      <c r="DA55" s="629">
        <f t="shared" si="73"/>
        <v>0</v>
      </c>
      <c r="DB55" s="583"/>
      <c r="DC55" s="583"/>
      <c r="DD55" s="583"/>
      <c r="DE55" s="61"/>
      <c r="DF55" s="629">
        <f t="shared" si="74"/>
        <v>0</v>
      </c>
      <c r="DG55" s="583"/>
      <c r="DH55" s="583"/>
      <c r="DI55" s="583"/>
      <c r="DJ55" s="62"/>
    </row>
    <row r="56" spans="1:117" s="63" customFormat="1" ht="15.95" customHeight="1" x14ac:dyDescent="0.25">
      <c r="A56" s="178" t="s">
        <v>255</v>
      </c>
      <c r="B56" s="160" t="s">
        <v>354</v>
      </c>
      <c r="C56" s="193"/>
      <c r="D56" s="55"/>
      <c r="E56" s="56"/>
      <c r="F56" s="183"/>
      <c r="G56" s="196"/>
      <c r="H56" s="208"/>
      <c r="I56" s="483">
        <f t="shared" si="75"/>
        <v>0</v>
      </c>
      <c r="J56" s="506">
        <f>IF(Т_РВО="Перший бакалаврський",IF(Т_ФН="денна",O56*$S$2+T56*$X$2+Y56*$AC$2+AD56*$AH$2+AI56*$AM$2+AN56*$AR$2+AS56*$AW$2+AX56*$BB$2+BC56*$BG$2+BH56*$BL$2+BM56*$BQ$2+BR56*$BV$2+BW56*$CA$2+CB56*$CF$2,O56+T56+Y56+AD56+AI56+AN56+AS56+AX56+BC56+BH56+BM56+BR56+BW56+CB56+CG56+CL56+CQ56+CV56+DA56+DF56),IF(Т_ФН="денна",O56*$S$2+T56*$X$2+Y56*$AC$2+AD56*$AH$2+AI56*$AM$2+AN56*$AR$2,O56+T56+Y56+AD56+AI56+AN56))</f>
        <v>0</v>
      </c>
      <c r="K56" s="506">
        <f>IF(Т_РВО="Перший бакалаврський",IF(Т_ФН="денна",P56*$S$2+U56*$X$2+Z56*$AC$2+AE56*$AH$2+AJ56*$AM$2+AO56*$AR$2+AT56*$AW$2+AY56*$BB$2+BD56*$BG$2+BI56*$BL$2+BN56*$BQ$2+BS56*$BV$2+BX56*$CA$2+CC56*$CF$2,P56+U56+Z56+AE56+AJ56+AO56+AT56+AY56+BD56+BI56+BN56+BS56+BX56+CC56+CH56+CM56+CR56+CW56+DB56+DG56),IF(Т_ФН="денна",P56*$S$2+U56*$X$2+Z56*$AC$2+AE56*$AH$2+AJ56*$AM$2+AO56*$AR$2,P56+U56+Z56+AE56+AJ56+AO56))</f>
        <v>0</v>
      </c>
      <c r="L56" s="506">
        <f>IF(Т_РВО="Перший бакалаврський",IF(Т_ФН="денна",Q56*$S$2+V56*$X$2+AA56*$AC$2+AF56*$AH$2+AK56*$AM$2+AP56*$AR$2+AU56*$AW$2+AZ56*$BB$2+BE56*$BG$2+BJ56*$BL$2+BO56*$BQ$2+BT56*$BV$2+BY56*$CA$2+CD56*$CF$2,Q56+V56+AA56+AF56+AK56+AP56+AU56+AZ56+BE56+BJ56+BO56+BT56+BY56+CD56+CI56+CN56+CS56+CX56+DC56+DH56),IF(Т_ФН="денна",Q56*$S$2+V56*$X$2+AA56*$AC$2+AF56*$AH$2+AK56*$AM$2+AP56*$AR$2,Q56+V56+AA56+AF56+AK56+AP56))</f>
        <v>0</v>
      </c>
      <c r="M56" s="506">
        <f>IF(Т_РВО="Перший бакалаврський",IF(Т_ФН="денна",R56*$S$2+W56*$X$2+AB56*$AC$2+AG56*$AH$2+AL56*$AM$2+AQ56*$AR$2+AV56*$AW$2+BA56*$BB$2+BF56*$BG$2+BK56*$BL$2+BP56*$BQ$2+BU56*$BV$2+BZ56*$CA$2+CE56*$CF$2,R56+W56+AB56+AG56+AL56+AQ56+AV56+BA56+BF56+BK56+BP56+BU56+BZ56+CE56+CJ56+CO56+CT56+CY56+DD56+DI56),IF(Т_ФН="денна",R56*$S$2+W56*$X$2+AB56*$AC$2+AG56*$AH$2+AL56*$AM$2+AQ56*$AR$2,R56+W56+AB56+AG56+AL56+AQ56))</f>
        <v>0</v>
      </c>
      <c r="N56" s="507">
        <f t="shared" si="76"/>
        <v>0</v>
      </c>
      <c r="O56" s="629">
        <f t="shared" si="27"/>
        <v>0</v>
      </c>
      <c r="P56" s="583"/>
      <c r="Q56" s="583"/>
      <c r="R56" s="583"/>
      <c r="S56" s="61"/>
      <c r="T56" s="629">
        <f t="shared" si="56"/>
        <v>0</v>
      </c>
      <c r="U56" s="583"/>
      <c r="V56" s="583"/>
      <c r="W56" s="583"/>
      <c r="X56" s="61"/>
      <c r="Y56" s="629">
        <f t="shared" si="57"/>
        <v>0</v>
      </c>
      <c r="Z56" s="583"/>
      <c r="AA56" s="583"/>
      <c r="AB56" s="583"/>
      <c r="AC56" s="61"/>
      <c r="AD56" s="629">
        <f t="shared" si="58"/>
        <v>0</v>
      </c>
      <c r="AE56" s="583"/>
      <c r="AF56" s="583"/>
      <c r="AG56" s="583"/>
      <c r="AH56" s="61"/>
      <c r="AI56" s="629">
        <f t="shared" si="59"/>
        <v>0</v>
      </c>
      <c r="AJ56" s="583"/>
      <c r="AK56" s="583"/>
      <c r="AL56" s="583"/>
      <c r="AM56" s="61"/>
      <c r="AN56" s="629">
        <f t="shared" si="60"/>
        <v>0</v>
      </c>
      <c r="AO56" s="583"/>
      <c r="AP56" s="583"/>
      <c r="AQ56" s="583"/>
      <c r="AR56" s="61"/>
      <c r="AS56" s="629">
        <f t="shared" si="61"/>
        <v>0</v>
      </c>
      <c r="AT56" s="583"/>
      <c r="AU56" s="583"/>
      <c r="AV56" s="583"/>
      <c r="AW56" s="61"/>
      <c r="AX56" s="629">
        <f t="shared" si="62"/>
        <v>0</v>
      </c>
      <c r="AY56" s="583"/>
      <c r="AZ56" s="583"/>
      <c r="BA56" s="583"/>
      <c r="BB56" s="61"/>
      <c r="BC56" s="629">
        <f t="shared" si="63"/>
        <v>0</v>
      </c>
      <c r="BD56" s="583"/>
      <c r="BE56" s="583"/>
      <c r="BF56" s="583"/>
      <c r="BG56" s="61"/>
      <c r="BH56" s="629">
        <f t="shared" si="64"/>
        <v>0</v>
      </c>
      <c r="BI56" s="583"/>
      <c r="BJ56" s="583"/>
      <c r="BK56" s="583"/>
      <c r="BL56" s="61"/>
      <c r="BM56" s="629">
        <f t="shared" si="65"/>
        <v>0</v>
      </c>
      <c r="BN56" s="583"/>
      <c r="BO56" s="583"/>
      <c r="BP56" s="583"/>
      <c r="BQ56" s="61"/>
      <c r="BR56" s="629">
        <f t="shared" si="66"/>
        <v>0</v>
      </c>
      <c r="BS56" s="583"/>
      <c r="BT56" s="583"/>
      <c r="BU56" s="583"/>
      <c r="BV56" s="61"/>
      <c r="BW56" s="629">
        <f t="shared" si="67"/>
        <v>0</v>
      </c>
      <c r="BX56" s="583"/>
      <c r="BY56" s="583"/>
      <c r="BZ56" s="583"/>
      <c r="CA56" s="61"/>
      <c r="CB56" s="629">
        <f t="shared" si="68"/>
        <v>0</v>
      </c>
      <c r="CC56" s="583"/>
      <c r="CD56" s="583"/>
      <c r="CE56" s="583"/>
      <c r="CF56" s="61"/>
      <c r="CG56" s="629">
        <f t="shared" si="69"/>
        <v>0</v>
      </c>
      <c r="CH56" s="583"/>
      <c r="CI56" s="583"/>
      <c r="CJ56" s="583"/>
      <c r="CK56" s="61"/>
      <c r="CL56" s="629">
        <f t="shared" si="70"/>
        <v>0</v>
      </c>
      <c r="CM56" s="583"/>
      <c r="CN56" s="583"/>
      <c r="CO56" s="583"/>
      <c r="CP56" s="61"/>
      <c r="CQ56" s="629">
        <f t="shared" si="71"/>
        <v>0</v>
      </c>
      <c r="CR56" s="583"/>
      <c r="CS56" s="583"/>
      <c r="CT56" s="583"/>
      <c r="CU56" s="61"/>
      <c r="CV56" s="629">
        <f t="shared" si="72"/>
        <v>0</v>
      </c>
      <c r="CW56" s="583"/>
      <c r="CX56" s="583"/>
      <c r="CY56" s="583"/>
      <c r="CZ56" s="61"/>
      <c r="DA56" s="629">
        <f t="shared" si="73"/>
        <v>0</v>
      </c>
      <c r="DB56" s="583"/>
      <c r="DC56" s="583"/>
      <c r="DD56" s="583"/>
      <c r="DE56" s="61"/>
      <c r="DF56" s="629">
        <f t="shared" si="74"/>
        <v>0</v>
      </c>
      <c r="DG56" s="583"/>
      <c r="DH56" s="583"/>
      <c r="DI56" s="583"/>
      <c r="DJ56" s="62"/>
    </row>
    <row r="57" spans="1:117" s="63" customFormat="1" ht="15.95" customHeight="1" x14ac:dyDescent="0.25">
      <c r="A57" s="178" t="s">
        <v>256</v>
      </c>
      <c r="B57" s="160" t="s">
        <v>355</v>
      </c>
      <c r="C57" s="193"/>
      <c r="D57" s="55"/>
      <c r="E57" s="56"/>
      <c r="F57" s="183"/>
      <c r="G57" s="196"/>
      <c r="H57" s="208"/>
      <c r="I57" s="483">
        <f t="shared" si="75"/>
        <v>0</v>
      </c>
      <c r="J57" s="506">
        <f>IF(Т_РВО="Перший бакалаврський",IF(Т_ФН="денна",O57*$S$2+T57*$X$2+Y57*$AC$2+AD57*$AH$2+AI57*$AM$2+AN57*$AR$2+AS57*$AW$2+AX57*$BB$2+BC57*$BG$2+BH57*$BL$2+BM57*$BQ$2+BR57*$BV$2+BW57*$CA$2+CB57*$CF$2,O57+T57+Y57+AD57+AI57+AN57+AS57+AX57+BC57+BH57+BM57+BR57+BW57+CB57+CG57+CL57+CQ57+CV57+DA57+DF57),IF(Т_ФН="денна",O57*$S$2+T57*$X$2+Y57*$AC$2+AD57*$AH$2+AI57*$AM$2+AN57*$AR$2,O57+T57+Y57+AD57+AI57+AN57))</f>
        <v>0</v>
      </c>
      <c r="K57" s="506">
        <f>IF(Т_РВО="Перший бакалаврський",IF(Т_ФН="денна",P57*$S$2+U57*$X$2+Z57*$AC$2+AE57*$AH$2+AJ57*$AM$2+AO57*$AR$2+AT57*$AW$2+AY57*$BB$2+BD57*$BG$2+BI57*$BL$2+BN57*$BQ$2+BS57*$BV$2+BX57*$CA$2+CC57*$CF$2,P57+U57+Z57+AE57+AJ57+AO57+AT57+AY57+BD57+BI57+BN57+BS57+BX57+CC57+CH57+CM57+CR57+CW57+DB57+DG57),IF(Т_ФН="денна",P57*$S$2+U57*$X$2+Z57*$AC$2+AE57*$AH$2+AJ57*$AM$2+AO57*$AR$2,P57+U57+Z57+AE57+AJ57+AO57))</f>
        <v>0</v>
      </c>
      <c r="L57" s="506">
        <f>IF(Т_РВО="Перший бакалаврський",IF(Т_ФН="денна",Q57*$S$2+V57*$X$2+AA57*$AC$2+AF57*$AH$2+AK57*$AM$2+AP57*$AR$2+AU57*$AW$2+AZ57*$BB$2+BE57*$BG$2+BJ57*$BL$2+BO57*$BQ$2+BT57*$BV$2+BY57*$CA$2+CD57*$CF$2,Q57+V57+AA57+AF57+AK57+AP57+AU57+AZ57+BE57+BJ57+BO57+BT57+BY57+CD57+CI57+CN57+CS57+CX57+DC57+DH57),IF(Т_ФН="денна",Q57*$S$2+V57*$X$2+AA57*$AC$2+AF57*$AH$2+AK57*$AM$2+AP57*$AR$2,Q57+V57+AA57+AF57+AK57+AP57))</f>
        <v>0</v>
      </c>
      <c r="M57" s="506">
        <f>IF(Т_РВО="Перший бакалаврський",IF(Т_ФН="денна",R57*$S$2+W57*$X$2+AB57*$AC$2+AG57*$AH$2+AL57*$AM$2+AQ57*$AR$2+AV57*$AW$2+BA57*$BB$2+BF57*$BG$2+BK57*$BL$2+BP57*$BQ$2+BU57*$BV$2+BZ57*$CA$2+CE57*$CF$2,R57+W57+AB57+AG57+AL57+AQ57+AV57+BA57+BF57+BK57+BP57+BU57+BZ57+CE57+CJ57+CO57+CT57+CY57+DD57+DI57),IF(Т_ФН="денна",R57*$S$2+W57*$X$2+AB57*$AC$2+AG57*$AH$2+AL57*$AM$2+AQ57*$AR$2,R57+W57+AB57+AG57+AL57+AQ57))</f>
        <v>0</v>
      </c>
      <c r="N57" s="507">
        <f t="shared" si="76"/>
        <v>0</v>
      </c>
      <c r="O57" s="629">
        <f t="shared" si="27"/>
        <v>0</v>
      </c>
      <c r="P57" s="583"/>
      <c r="Q57" s="583"/>
      <c r="R57" s="583"/>
      <c r="S57" s="61"/>
      <c r="T57" s="629">
        <f t="shared" si="56"/>
        <v>0</v>
      </c>
      <c r="U57" s="583"/>
      <c r="V57" s="583"/>
      <c r="W57" s="583"/>
      <c r="X57" s="61"/>
      <c r="Y57" s="629">
        <f t="shared" si="57"/>
        <v>0</v>
      </c>
      <c r="Z57" s="583"/>
      <c r="AA57" s="583"/>
      <c r="AB57" s="583"/>
      <c r="AC57" s="61"/>
      <c r="AD57" s="629">
        <f t="shared" si="58"/>
        <v>0</v>
      </c>
      <c r="AE57" s="583"/>
      <c r="AF57" s="583"/>
      <c r="AG57" s="583"/>
      <c r="AH57" s="61"/>
      <c r="AI57" s="629">
        <f t="shared" si="59"/>
        <v>0</v>
      </c>
      <c r="AJ57" s="583"/>
      <c r="AK57" s="583"/>
      <c r="AL57" s="583"/>
      <c r="AM57" s="61"/>
      <c r="AN57" s="629">
        <f t="shared" si="60"/>
        <v>0</v>
      </c>
      <c r="AO57" s="583"/>
      <c r="AP57" s="583"/>
      <c r="AQ57" s="583"/>
      <c r="AR57" s="61"/>
      <c r="AS57" s="629">
        <f t="shared" si="61"/>
        <v>0</v>
      </c>
      <c r="AT57" s="583"/>
      <c r="AU57" s="583"/>
      <c r="AV57" s="583"/>
      <c r="AW57" s="61"/>
      <c r="AX57" s="629">
        <f t="shared" si="62"/>
        <v>0</v>
      </c>
      <c r="AY57" s="583"/>
      <c r="AZ57" s="583"/>
      <c r="BA57" s="583"/>
      <c r="BB57" s="61"/>
      <c r="BC57" s="629">
        <f t="shared" si="63"/>
        <v>0</v>
      </c>
      <c r="BD57" s="583"/>
      <c r="BE57" s="583"/>
      <c r="BF57" s="583"/>
      <c r="BG57" s="61"/>
      <c r="BH57" s="629">
        <f t="shared" si="64"/>
        <v>0</v>
      </c>
      <c r="BI57" s="583"/>
      <c r="BJ57" s="583"/>
      <c r="BK57" s="583"/>
      <c r="BL57" s="61"/>
      <c r="BM57" s="629">
        <f t="shared" si="65"/>
        <v>0</v>
      </c>
      <c r="BN57" s="583"/>
      <c r="BO57" s="583"/>
      <c r="BP57" s="583"/>
      <c r="BQ57" s="61"/>
      <c r="BR57" s="629">
        <f t="shared" si="66"/>
        <v>0</v>
      </c>
      <c r="BS57" s="583"/>
      <c r="BT57" s="583"/>
      <c r="BU57" s="583"/>
      <c r="BV57" s="61"/>
      <c r="BW57" s="629">
        <f t="shared" si="67"/>
        <v>0</v>
      </c>
      <c r="BX57" s="583"/>
      <c r="BY57" s="583"/>
      <c r="BZ57" s="583"/>
      <c r="CA57" s="61"/>
      <c r="CB57" s="629">
        <f t="shared" si="68"/>
        <v>0</v>
      </c>
      <c r="CC57" s="583"/>
      <c r="CD57" s="583"/>
      <c r="CE57" s="583"/>
      <c r="CF57" s="61"/>
      <c r="CG57" s="629">
        <f t="shared" si="69"/>
        <v>0</v>
      </c>
      <c r="CH57" s="583"/>
      <c r="CI57" s="583"/>
      <c r="CJ57" s="583"/>
      <c r="CK57" s="61"/>
      <c r="CL57" s="629">
        <f t="shared" si="70"/>
        <v>0</v>
      </c>
      <c r="CM57" s="583"/>
      <c r="CN57" s="583"/>
      <c r="CO57" s="583"/>
      <c r="CP57" s="61"/>
      <c r="CQ57" s="629">
        <f t="shared" si="71"/>
        <v>0</v>
      </c>
      <c r="CR57" s="583"/>
      <c r="CS57" s="583"/>
      <c r="CT57" s="583"/>
      <c r="CU57" s="61"/>
      <c r="CV57" s="629">
        <f t="shared" si="72"/>
        <v>0</v>
      </c>
      <c r="CW57" s="583"/>
      <c r="CX57" s="583"/>
      <c r="CY57" s="583"/>
      <c r="CZ57" s="61"/>
      <c r="DA57" s="629">
        <f t="shared" si="73"/>
        <v>0</v>
      </c>
      <c r="DB57" s="583"/>
      <c r="DC57" s="583"/>
      <c r="DD57" s="583"/>
      <c r="DE57" s="61"/>
      <c r="DF57" s="629">
        <f t="shared" si="74"/>
        <v>0</v>
      </c>
      <c r="DG57" s="583"/>
      <c r="DH57" s="583"/>
      <c r="DI57" s="583"/>
      <c r="DJ57" s="62"/>
    </row>
    <row r="58" spans="1:117" s="63" customFormat="1" ht="15.95" customHeight="1" x14ac:dyDescent="0.25">
      <c r="A58" s="178" t="s">
        <v>257</v>
      </c>
      <c r="B58" s="160" t="s">
        <v>356</v>
      </c>
      <c r="C58" s="193"/>
      <c r="D58" s="55"/>
      <c r="E58" s="56"/>
      <c r="F58" s="183"/>
      <c r="G58" s="196"/>
      <c r="H58" s="208"/>
      <c r="I58" s="483">
        <f t="shared" si="75"/>
        <v>0</v>
      </c>
      <c r="J58" s="506">
        <f>IF(Т_РВО="Перший бакалаврський",IF(Т_ФН="денна",O58*$S$2+T58*$X$2+Y58*$AC$2+AD58*$AH$2+AI58*$AM$2+AN58*$AR$2+AS58*$AW$2+AX58*$BB$2+BC58*$BG$2+BH58*$BL$2+BM58*$BQ$2+BR58*$BV$2+BW58*$CA$2+CB58*$CF$2,O58+T58+Y58+AD58+AI58+AN58+AS58+AX58+BC58+BH58+BM58+BR58+BW58+CB58+CG58+CL58+CQ58+CV58+DA58+DF58),IF(Т_ФН="денна",O58*$S$2+T58*$X$2+Y58*$AC$2+AD58*$AH$2+AI58*$AM$2+AN58*$AR$2,O58+T58+Y58+AD58+AI58+AN58))</f>
        <v>0</v>
      </c>
      <c r="K58" s="506">
        <f>IF(Т_РВО="Перший бакалаврський",IF(Т_ФН="денна",P58*$S$2+U58*$X$2+Z58*$AC$2+AE58*$AH$2+AJ58*$AM$2+AO58*$AR$2+AT58*$AW$2+AY58*$BB$2+BD58*$BG$2+BI58*$BL$2+BN58*$BQ$2+BS58*$BV$2+BX58*$CA$2+CC58*$CF$2,P58+U58+Z58+AE58+AJ58+AO58+AT58+AY58+BD58+BI58+BN58+BS58+BX58+CC58+CH58+CM58+CR58+CW58+DB58+DG58),IF(Т_ФН="денна",P58*$S$2+U58*$X$2+Z58*$AC$2+AE58*$AH$2+AJ58*$AM$2+AO58*$AR$2,P58+U58+Z58+AE58+AJ58+AO58))</f>
        <v>0</v>
      </c>
      <c r="L58" s="506">
        <f>IF(Т_РВО="Перший бакалаврський",IF(Т_ФН="денна",Q58*$S$2+V58*$X$2+AA58*$AC$2+AF58*$AH$2+AK58*$AM$2+AP58*$AR$2+AU58*$AW$2+AZ58*$BB$2+BE58*$BG$2+BJ58*$BL$2+BO58*$BQ$2+BT58*$BV$2+BY58*$CA$2+CD58*$CF$2,Q58+V58+AA58+AF58+AK58+AP58+AU58+AZ58+BE58+BJ58+BO58+BT58+BY58+CD58+CI58+CN58+CS58+CX58+DC58+DH58),IF(Т_ФН="денна",Q58*$S$2+V58*$X$2+AA58*$AC$2+AF58*$AH$2+AK58*$AM$2+AP58*$AR$2,Q58+V58+AA58+AF58+AK58+AP58))</f>
        <v>0</v>
      </c>
      <c r="M58" s="506">
        <f>IF(Т_РВО="Перший бакалаврський",IF(Т_ФН="денна",R58*$S$2+W58*$X$2+AB58*$AC$2+AG58*$AH$2+AL58*$AM$2+AQ58*$AR$2+AV58*$AW$2+BA58*$BB$2+BF58*$BG$2+BK58*$BL$2+BP58*$BQ$2+BU58*$BV$2+BZ58*$CA$2+CE58*$CF$2,R58+W58+AB58+AG58+AL58+AQ58+AV58+BA58+BF58+BK58+BP58+BU58+BZ58+CE58+CJ58+CO58+CT58+CY58+DD58+DI58),IF(Т_ФН="денна",R58*$S$2+W58*$X$2+AB58*$AC$2+AG58*$AH$2+AL58*$AM$2+AQ58*$AR$2,R58+W58+AB58+AG58+AL58+AQ58))</f>
        <v>0</v>
      </c>
      <c r="N58" s="507">
        <f t="shared" si="76"/>
        <v>0</v>
      </c>
      <c r="O58" s="629">
        <f t="shared" si="27"/>
        <v>0</v>
      </c>
      <c r="P58" s="583"/>
      <c r="Q58" s="583"/>
      <c r="R58" s="583"/>
      <c r="S58" s="61"/>
      <c r="T58" s="629">
        <f t="shared" si="56"/>
        <v>0</v>
      </c>
      <c r="U58" s="583"/>
      <c r="V58" s="583"/>
      <c r="W58" s="583"/>
      <c r="X58" s="61"/>
      <c r="Y58" s="629">
        <f t="shared" si="57"/>
        <v>0</v>
      </c>
      <c r="Z58" s="583"/>
      <c r="AA58" s="583"/>
      <c r="AB58" s="583"/>
      <c r="AC58" s="61"/>
      <c r="AD58" s="629">
        <f t="shared" si="58"/>
        <v>0</v>
      </c>
      <c r="AE58" s="583"/>
      <c r="AF58" s="583"/>
      <c r="AG58" s="583"/>
      <c r="AH58" s="61"/>
      <c r="AI58" s="629">
        <f t="shared" si="59"/>
        <v>0</v>
      </c>
      <c r="AJ58" s="583"/>
      <c r="AK58" s="583"/>
      <c r="AL58" s="583"/>
      <c r="AM58" s="61"/>
      <c r="AN58" s="629">
        <f t="shared" si="60"/>
        <v>0</v>
      </c>
      <c r="AO58" s="583"/>
      <c r="AP58" s="583"/>
      <c r="AQ58" s="583"/>
      <c r="AR58" s="61"/>
      <c r="AS58" s="629">
        <f t="shared" si="61"/>
        <v>0</v>
      </c>
      <c r="AT58" s="583"/>
      <c r="AU58" s="583"/>
      <c r="AV58" s="583"/>
      <c r="AW58" s="61"/>
      <c r="AX58" s="629">
        <f t="shared" si="62"/>
        <v>0</v>
      </c>
      <c r="AY58" s="583"/>
      <c r="AZ58" s="583"/>
      <c r="BA58" s="583"/>
      <c r="BB58" s="61"/>
      <c r="BC58" s="629">
        <f t="shared" si="63"/>
        <v>0</v>
      </c>
      <c r="BD58" s="583"/>
      <c r="BE58" s="583"/>
      <c r="BF58" s="583"/>
      <c r="BG58" s="61"/>
      <c r="BH58" s="629">
        <f t="shared" si="64"/>
        <v>0</v>
      </c>
      <c r="BI58" s="583"/>
      <c r="BJ58" s="583"/>
      <c r="BK58" s="583"/>
      <c r="BL58" s="61"/>
      <c r="BM58" s="629">
        <f t="shared" si="65"/>
        <v>0</v>
      </c>
      <c r="BN58" s="583"/>
      <c r="BO58" s="583"/>
      <c r="BP58" s="583"/>
      <c r="BQ58" s="61"/>
      <c r="BR58" s="629">
        <f t="shared" si="66"/>
        <v>0</v>
      </c>
      <c r="BS58" s="583"/>
      <c r="BT58" s="583"/>
      <c r="BU58" s="583"/>
      <c r="BV58" s="61"/>
      <c r="BW58" s="629">
        <f t="shared" si="67"/>
        <v>0</v>
      </c>
      <c r="BX58" s="583"/>
      <c r="BY58" s="583"/>
      <c r="BZ58" s="583"/>
      <c r="CA58" s="61"/>
      <c r="CB58" s="629">
        <f t="shared" si="68"/>
        <v>0</v>
      </c>
      <c r="CC58" s="583"/>
      <c r="CD58" s="583"/>
      <c r="CE58" s="583"/>
      <c r="CF58" s="61"/>
      <c r="CG58" s="629">
        <f t="shared" si="69"/>
        <v>0</v>
      </c>
      <c r="CH58" s="583"/>
      <c r="CI58" s="583"/>
      <c r="CJ58" s="583"/>
      <c r="CK58" s="61"/>
      <c r="CL58" s="629">
        <f t="shared" si="70"/>
        <v>0</v>
      </c>
      <c r="CM58" s="583"/>
      <c r="CN58" s="583"/>
      <c r="CO58" s="583"/>
      <c r="CP58" s="61"/>
      <c r="CQ58" s="629">
        <f t="shared" si="71"/>
        <v>0</v>
      </c>
      <c r="CR58" s="583"/>
      <c r="CS58" s="583"/>
      <c r="CT58" s="583"/>
      <c r="CU58" s="61"/>
      <c r="CV58" s="629">
        <f t="shared" si="72"/>
        <v>0</v>
      </c>
      <c r="CW58" s="583"/>
      <c r="CX58" s="583"/>
      <c r="CY58" s="583"/>
      <c r="CZ58" s="61"/>
      <c r="DA58" s="629">
        <f t="shared" si="73"/>
        <v>0</v>
      </c>
      <c r="DB58" s="583"/>
      <c r="DC58" s="583"/>
      <c r="DD58" s="583"/>
      <c r="DE58" s="61"/>
      <c r="DF58" s="629">
        <f t="shared" si="74"/>
        <v>0</v>
      </c>
      <c r="DG58" s="583"/>
      <c r="DH58" s="583"/>
      <c r="DI58" s="583"/>
      <c r="DJ58" s="62"/>
    </row>
    <row r="59" spans="1:117" s="63" customFormat="1" ht="15.95" customHeight="1" x14ac:dyDescent="0.25">
      <c r="A59" s="178" t="s">
        <v>258</v>
      </c>
      <c r="B59" s="160" t="s">
        <v>357</v>
      </c>
      <c r="C59" s="193"/>
      <c r="D59" s="55"/>
      <c r="E59" s="56"/>
      <c r="F59" s="183"/>
      <c r="G59" s="196"/>
      <c r="H59" s="208"/>
      <c r="I59" s="483">
        <f t="shared" si="75"/>
        <v>0</v>
      </c>
      <c r="J59" s="506">
        <f>IF(Т_РВО="Перший бакалаврський",IF(Т_ФН="денна",O59*$S$2+T59*$X$2+Y59*$AC$2+AD59*$AH$2+AI59*$AM$2+AN59*$AR$2+AS59*$AW$2+AX59*$BB$2+BC59*$BG$2+BH59*$BL$2+BM59*$BQ$2+BR59*$BV$2+BW59*$CA$2+CB59*$CF$2,O59+T59+Y59+AD59+AI59+AN59+AS59+AX59+BC59+BH59+BM59+BR59+BW59+CB59+CG59+CL59+CQ59+CV59+DA59+DF59),IF(Т_ФН="денна",O59*$S$2+T59*$X$2+Y59*$AC$2+AD59*$AH$2+AI59*$AM$2+AN59*$AR$2,O59+T59+Y59+AD59+AI59+AN59))</f>
        <v>0</v>
      </c>
      <c r="K59" s="506">
        <f>IF(Т_РВО="Перший бакалаврський",IF(Т_ФН="денна",P59*$S$2+U59*$X$2+Z59*$AC$2+AE59*$AH$2+AJ59*$AM$2+AO59*$AR$2+AT59*$AW$2+AY59*$BB$2+BD59*$BG$2+BI59*$BL$2+BN59*$BQ$2+BS59*$BV$2+BX59*$CA$2+CC59*$CF$2,P59+U59+Z59+AE59+AJ59+AO59+AT59+AY59+BD59+BI59+BN59+BS59+BX59+CC59+CH59+CM59+CR59+CW59+DB59+DG59),IF(Т_ФН="денна",P59*$S$2+U59*$X$2+Z59*$AC$2+AE59*$AH$2+AJ59*$AM$2+AO59*$AR$2,P59+U59+Z59+AE59+AJ59+AO59))</f>
        <v>0</v>
      </c>
      <c r="L59" s="506">
        <f>IF(Т_РВО="Перший бакалаврський",IF(Т_ФН="денна",Q59*$S$2+V59*$X$2+AA59*$AC$2+AF59*$AH$2+AK59*$AM$2+AP59*$AR$2+AU59*$AW$2+AZ59*$BB$2+BE59*$BG$2+BJ59*$BL$2+BO59*$BQ$2+BT59*$BV$2+BY59*$CA$2+CD59*$CF$2,Q59+V59+AA59+AF59+AK59+AP59+AU59+AZ59+BE59+BJ59+BO59+BT59+BY59+CD59+CI59+CN59+CS59+CX59+DC59+DH59),IF(Т_ФН="денна",Q59*$S$2+V59*$X$2+AA59*$AC$2+AF59*$AH$2+AK59*$AM$2+AP59*$AR$2,Q59+V59+AA59+AF59+AK59+AP59))</f>
        <v>0</v>
      </c>
      <c r="M59" s="506">
        <f>IF(Т_РВО="Перший бакалаврський",IF(Т_ФН="денна",R59*$S$2+W59*$X$2+AB59*$AC$2+AG59*$AH$2+AL59*$AM$2+AQ59*$AR$2+AV59*$AW$2+BA59*$BB$2+BF59*$BG$2+BK59*$BL$2+BP59*$BQ$2+BU59*$BV$2+BZ59*$CA$2+CE59*$CF$2,R59+W59+AB59+AG59+AL59+AQ59+AV59+BA59+BF59+BK59+BP59+BU59+BZ59+CE59+CJ59+CO59+CT59+CY59+DD59+DI59),IF(Т_ФН="денна",R59*$S$2+W59*$X$2+AB59*$AC$2+AG59*$AH$2+AL59*$AM$2+AQ59*$AR$2,R59+W59+AB59+AG59+AL59+AQ59))</f>
        <v>0</v>
      </c>
      <c r="N59" s="507">
        <f t="shared" si="76"/>
        <v>0</v>
      </c>
      <c r="O59" s="629">
        <f t="shared" si="27"/>
        <v>0</v>
      </c>
      <c r="P59" s="583"/>
      <c r="Q59" s="583"/>
      <c r="R59" s="583"/>
      <c r="S59" s="61"/>
      <c r="T59" s="629">
        <f t="shared" si="56"/>
        <v>0</v>
      </c>
      <c r="U59" s="583"/>
      <c r="V59" s="583"/>
      <c r="W59" s="583"/>
      <c r="X59" s="61"/>
      <c r="Y59" s="629">
        <f t="shared" si="57"/>
        <v>0</v>
      </c>
      <c r="Z59" s="583"/>
      <c r="AA59" s="583"/>
      <c r="AB59" s="583"/>
      <c r="AC59" s="61"/>
      <c r="AD59" s="629">
        <f t="shared" si="58"/>
        <v>0</v>
      </c>
      <c r="AE59" s="583"/>
      <c r="AF59" s="583"/>
      <c r="AG59" s="583"/>
      <c r="AH59" s="61"/>
      <c r="AI59" s="629">
        <f t="shared" si="59"/>
        <v>0</v>
      </c>
      <c r="AJ59" s="583"/>
      <c r="AK59" s="583"/>
      <c r="AL59" s="583"/>
      <c r="AM59" s="61"/>
      <c r="AN59" s="629">
        <f t="shared" si="60"/>
        <v>0</v>
      </c>
      <c r="AO59" s="583"/>
      <c r="AP59" s="583"/>
      <c r="AQ59" s="583"/>
      <c r="AR59" s="61"/>
      <c r="AS59" s="629">
        <f t="shared" si="61"/>
        <v>0</v>
      </c>
      <c r="AT59" s="583"/>
      <c r="AU59" s="583"/>
      <c r="AV59" s="583"/>
      <c r="AW59" s="61"/>
      <c r="AX59" s="629">
        <f t="shared" si="62"/>
        <v>0</v>
      </c>
      <c r="AY59" s="583"/>
      <c r="AZ59" s="583"/>
      <c r="BA59" s="583"/>
      <c r="BB59" s="61"/>
      <c r="BC59" s="629">
        <f t="shared" si="63"/>
        <v>0</v>
      </c>
      <c r="BD59" s="583"/>
      <c r="BE59" s="583"/>
      <c r="BF59" s="583"/>
      <c r="BG59" s="61"/>
      <c r="BH59" s="629">
        <f t="shared" si="64"/>
        <v>0</v>
      </c>
      <c r="BI59" s="583"/>
      <c r="BJ59" s="583"/>
      <c r="BK59" s="583"/>
      <c r="BL59" s="61"/>
      <c r="BM59" s="629">
        <f t="shared" si="65"/>
        <v>0</v>
      </c>
      <c r="BN59" s="583"/>
      <c r="BO59" s="583"/>
      <c r="BP59" s="583"/>
      <c r="BQ59" s="61"/>
      <c r="BR59" s="629">
        <f t="shared" si="66"/>
        <v>0</v>
      </c>
      <c r="BS59" s="583"/>
      <c r="BT59" s="583"/>
      <c r="BU59" s="583"/>
      <c r="BV59" s="61"/>
      <c r="BW59" s="629">
        <f t="shared" si="67"/>
        <v>0</v>
      </c>
      <c r="BX59" s="583"/>
      <c r="BY59" s="583"/>
      <c r="BZ59" s="583"/>
      <c r="CA59" s="61"/>
      <c r="CB59" s="629">
        <f t="shared" si="68"/>
        <v>0</v>
      </c>
      <c r="CC59" s="583"/>
      <c r="CD59" s="583"/>
      <c r="CE59" s="583"/>
      <c r="CF59" s="61"/>
      <c r="CG59" s="629">
        <f t="shared" si="69"/>
        <v>0</v>
      </c>
      <c r="CH59" s="583"/>
      <c r="CI59" s="583"/>
      <c r="CJ59" s="583"/>
      <c r="CK59" s="61"/>
      <c r="CL59" s="629">
        <f t="shared" si="70"/>
        <v>0</v>
      </c>
      <c r="CM59" s="583"/>
      <c r="CN59" s="583"/>
      <c r="CO59" s="583"/>
      <c r="CP59" s="61"/>
      <c r="CQ59" s="629">
        <f t="shared" si="71"/>
        <v>0</v>
      </c>
      <c r="CR59" s="583"/>
      <c r="CS59" s="583"/>
      <c r="CT59" s="583"/>
      <c r="CU59" s="61"/>
      <c r="CV59" s="629">
        <f t="shared" si="72"/>
        <v>0</v>
      </c>
      <c r="CW59" s="583"/>
      <c r="CX59" s="583"/>
      <c r="CY59" s="583"/>
      <c r="CZ59" s="61"/>
      <c r="DA59" s="629">
        <f t="shared" si="73"/>
        <v>0</v>
      </c>
      <c r="DB59" s="583"/>
      <c r="DC59" s="583"/>
      <c r="DD59" s="583"/>
      <c r="DE59" s="61"/>
      <c r="DF59" s="629">
        <f t="shared" si="74"/>
        <v>0</v>
      </c>
      <c r="DG59" s="583"/>
      <c r="DH59" s="583"/>
      <c r="DI59" s="583"/>
      <c r="DJ59" s="62"/>
    </row>
    <row r="60" spans="1:117" s="63" customFormat="1" ht="15.95" customHeight="1" x14ac:dyDescent="0.25">
      <c r="A60" s="178" t="s">
        <v>259</v>
      </c>
      <c r="B60" s="160" t="s">
        <v>358</v>
      </c>
      <c r="C60" s="193"/>
      <c r="D60" s="55"/>
      <c r="E60" s="56"/>
      <c r="F60" s="183"/>
      <c r="G60" s="196"/>
      <c r="H60" s="208"/>
      <c r="I60" s="483">
        <f t="shared" si="75"/>
        <v>0</v>
      </c>
      <c r="J60" s="506">
        <f>IF(Т_РВО="Перший бакалаврський",IF(Т_ФН="денна",O60*$S$2+T60*$X$2+Y60*$AC$2+AD60*$AH$2+AI60*$AM$2+AN60*$AR$2+AS60*$AW$2+AX60*$BB$2+BC60*$BG$2+BH60*$BL$2+BM60*$BQ$2+BR60*$BV$2+BW60*$CA$2+CB60*$CF$2,O60+T60+Y60+AD60+AI60+AN60+AS60+AX60+BC60+BH60+BM60+BR60+BW60+CB60+CG60+CL60+CQ60+CV60+DA60+DF60),IF(Т_ФН="денна",O60*$S$2+T60*$X$2+Y60*$AC$2+AD60*$AH$2+AI60*$AM$2+AN60*$AR$2,O60+T60+Y60+AD60+AI60+AN60))</f>
        <v>0</v>
      </c>
      <c r="K60" s="506">
        <f>IF(Т_РВО="Перший бакалаврський",IF(Т_ФН="денна",P60*$S$2+U60*$X$2+Z60*$AC$2+AE60*$AH$2+AJ60*$AM$2+AO60*$AR$2+AT60*$AW$2+AY60*$BB$2+BD60*$BG$2+BI60*$BL$2+BN60*$BQ$2+BS60*$BV$2+BX60*$CA$2+CC60*$CF$2,P60+U60+Z60+AE60+AJ60+AO60+AT60+AY60+BD60+BI60+BN60+BS60+BX60+CC60+CH60+CM60+CR60+CW60+DB60+DG60),IF(Т_ФН="денна",P60*$S$2+U60*$X$2+Z60*$AC$2+AE60*$AH$2+AJ60*$AM$2+AO60*$AR$2,P60+U60+Z60+AE60+AJ60+AO60))</f>
        <v>0</v>
      </c>
      <c r="L60" s="506">
        <f>IF(Т_РВО="Перший бакалаврський",IF(Т_ФН="денна",Q60*$S$2+V60*$X$2+AA60*$AC$2+AF60*$AH$2+AK60*$AM$2+AP60*$AR$2+AU60*$AW$2+AZ60*$BB$2+BE60*$BG$2+BJ60*$BL$2+BO60*$BQ$2+BT60*$BV$2+BY60*$CA$2+CD60*$CF$2,Q60+V60+AA60+AF60+AK60+AP60+AU60+AZ60+BE60+BJ60+BO60+BT60+BY60+CD60+CI60+CN60+CS60+CX60+DC60+DH60),IF(Т_ФН="денна",Q60*$S$2+V60*$X$2+AA60*$AC$2+AF60*$AH$2+AK60*$AM$2+AP60*$AR$2,Q60+V60+AA60+AF60+AK60+AP60))</f>
        <v>0</v>
      </c>
      <c r="M60" s="506">
        <f>IF(Т_РВО="Перший бакалаврський",IF(Т_ФН="денна",R60*$S$2+W60*$X$2+AB60*$AC$2+AG60*$AH$2+AL60*$AM$2+AQ60*$AR$2+AV60*$AW$2+BA60*$BB$2+BF60*$BG$2+BK60*$BL$2+BP60*$BQ$2+BU60*$BV$2+BZ60*$CA$2+CE60*$CF$2,R60+W60+AB60+AG60+AL60+AQ60+AV60+BA60+BF60+BK60+BP60+BU60+BZ60+CE60+CJ60+CO60+CT60+CY60+DD60+DI60),IF(Т_ФН="денна",R60*$S$2+W60*$X$2+AB60*$AC$2+AG60*$AH$2+AL60*$AM$2+AQ60*$AR$2,R60+W60+AB60+AG60+AL60+AQ60))</f>
        <v>0</v>
      </c>
      <c r="N60" s="507">
        <f t="shared" si="76"/>
        <v>0</v>
      </c>
      <c r="O60" s="629">
        <f t="shared" si="27"/>
        <v>0</v>
      </c>
      <c r="P60" s="583"/>
      <c r="Q60" s="583"/>
      <c r="R60" s="583"/>
      <c r="S60" s="61"/>
      <c r="T60" s="629">
        <f t="shared" si="56"/>
        <v>0</v>
      </c>
      <c r="U60" s="583"/>
      <c r="V60" s="583"/>
      <c r="W60" s="583"/>
      <c r="X60" s="61"/>
      <c r="Y60" s="629">
        <f t="shared" si="57"/>
        <v>0</v>
      </c>
      <c r="Z60" s="583"/>
      <c r="AA60" s="583"/>
      <c r="AB60" s="583"/>
      <c r="AC60" s="61"/>
      <c r="AD60" s="629">
        <f t="shared" si="58"/>
        <v>0</v>
      </c>
      <c r="AE60" s="583"/>
      <c r="AF60" s="583"/>
      <c r="AG60" s="583"/>
      <c r="AH60" s="61"/>
      <c r="AI60" s="629">
        <f t="shared" si="59"/>
        <v>0</v>
      </c>
      <c r="AJ60" s="583"/>
      <c r="AK60" s="583"/>
      <c r="AL60" s="583"/>
      <c r="AM60" s="61"/>
      <c r="AN60" s="629">
        <f t="shared" si="60"/>
        <v>0</v>
      </c>
      <c r="AO60" s="583"/>
      <c r="AP60" s="583"/>
      <c r="AQ60" s="583"/>
      <c r="AR60" s="61"/>
      <c r="AS60" s="629">
        <f t="shared" si="61"/>
        <v>0</v>
      </c>
      <c r="AT60" s="583"/>
      <c r="AU60" s="583"/>
      <c r="AV60" s="583"/>
      <c r="AW60" s="61"/>
      <c r="AX60" s="629">
        <f t="shared" si="62"/>
        <v>0</v>
      </c>
      <c r="AY60" s="583"/>
      <c r="AZ60" s="583"/>
      <c r="BA60" s="583"/>
      <c r="BB60" s="61"/>
      <c r="BC60" s="629">
        <f t="shared" si="63"/>
        <v>0</v>
      </c>
      <c r="BD60" s="583"/>
      <c r="BE60" s="583"/>
      <c r="BF60" s="583"/>
      <c r="BG60" s="61"/>
      <c r="BH60" s="629">
        <f t="shared" si="64"/>
        <v>0</v>
      </c>
      <c r="BI60" s="583"/>
      <c r="BJ60" s="583"/>
      <c r="BK60" s="583"/>
      <c r="BL60" s="61"/>
      <c r="BM60" s="629">
        <f t="shared" si="65"/>
        <v>0</v>
      </c>
      <c r="BN60" s="583"/>
      <c r="BO60" s="583"/>
      <c r="BP60" s="583"/>
      <c r="BQ60" s="61"/>
      <c r="BR60" s="629">
        <f t="shared" si="66"/>
        <v>0</v>
      </c>
      <c r="BS60" s="583"/>
      <c r="BT60" s="583"/>
      <c r="BU60" s="583"/>
      <c r="BV60" s="61"/>
      <c r="BW60" s="629">
        <f t="shared" si="67"/>
        <v>0</v>
      </c>
      <c r="BX60" s="583"/>
      <c r="BY60" s="583"/>
      <c r="BZ60" s="583"/>
      <c r="CA60" s="61"/>
      <c r="CB60" s="629">
        <f t="shared" si="68"/>
        <v>0</v>
      </c>
      <c r="CC60" s="583"/>
      <c r="CD60" s="583"/>
      <c r="CE60" s="583"/>
      <c r="CF60" s="61"/>
      <c r="CG60" s="629">
        <f t="shared" si="69"/>
        <v>0</v>
      </c>
      <c r="CH60" s="583"/>
      <c r="CI60" s="583"/>
      <c r="CJ60" s="583"/>
      <c r="CK60" s="61"/>
      <c r="CL60" s="629">
        <f t="shared" si="70"/>
        <v>0</v>
      </c>
      <c r="CM60" s="583"/>
      <c r="CN60" s="583"/>
      <c r="CO60" s="583"/>
      <c r="CP60" s="61"/>
      <c r="CQ60" s="629">
        <f t="shared" si="71"/>
        <v>0</v>
      </c>
      <c r="CR60" s="583"/>
      <c r="CS60" s="583"/>
      <c r="CT60" s="583"/>
      <c r="CU60" s="61"/>
      <c r="CV60" s="629">
        <f t="shared" si="72"/>
        <v>0</v>
      </c>
      <c r="CW60" s="583"/>
      <c r="CX60" s="583"/>
      <c r="CY60" s="583"/>
      <c r="CZ60" s="61"/>
      <c r="DA60" s="629">
        <f t="shared" si="73"/>
        <v>0</v>
      </c>
      <c r="DB60" s="583"/>
      <c r="DC60" s="583"/>
      <c r="DD60" s="583"/>
      <c r="DE60" s="61"/>
      <c r="DF60" s="629">
        <f t="shared" si="74"/>
        <v>0</v>
      </c>
      <c r="DG60" s="583"/>
      <c r="DH60" s="583"/>
      <c r="DI60" s="583"/>
      <c r="DJ60" s="62"/>
    </row>
    <row r="61" spans="1:117" s="63" customFormat="1" ht="15.95" customHeight="1" x14ac:dyDescent="0.25">
      <c r="A61" s="178" t="s">
        <v>260</v>
      </c>
      <c r="B61" s="160" t="s">
        <v>359</v>
      </c>
      <c r="C61" s="193"/>
      <c r="D61" s="55"/>
      <c r="E61" s="56"/>
      <c r="F61" s="183"/>
      <c r="G61" s="196"/>
      <c r="H61" s="208"/>
      <c r="I61" s="483">
        <f t="shared" si="75"/>
        <v>0</v>
      </c>
      <c r="J61" s="506">
        <f>IF(Т_РВО="Перший бакалаврський",IF(Т_ФН="денна",O61*$S$2+T61*$X$2+Y61*$AC$2+AD61*$AH$2+AI61*$AM$2+AN61*$AR$2+AS61*$AW$2+AX61*$BB$2+BC61*$BG$2+BH61*$BL$2+BM61*$BQ$2+BR61*$BV$2+BW61*$CA$2+CB61*$CF$2,O61+T61+Y61+AD61+AI61+AN61+AS61+AX61+BC61+BH61+BM61+BR61+BW61+CB61+CG61+CL61+CQ61+CV61+DA61+DF61),IF(Т_ФН="денна",O61*$S$2+T61*$X$2+Y61*$AC$2+AD61*$AH$2+AI61*$AM$2+AN61*$AR$2,O61+T61+Y61+AD61+AI61+AN61))</f>
        <v>0</v>
      </c>
      <c r="K61" s="506">
        <f>IF(Т_РВО="Перший бакалаврський",IF(Т_ФН="денна",P61*$S$2+U61*$X$2+Z61*$AC$2+AE61*$AH$2+AJ61*$AM$2+AO61*$AR$2+AT61*$AW$2+AY61*$BB$2+BD61*$BG$2+BI61*$BL$2+BN61*$BQ$2+BS61*$BV$2+BX61*$CA$2+CC61*$CF$2,P61+U61+Z61+AE61+AJ61+AO61+AT61+AY61+BD61+BI61+BN61+BS61+BX61+CC61+CH61+CM61+CR61+CW61+DB61+DG61),IF(Т_ФН="денна",P61*$S$2+U61*$X$2+Z61*$AC$2+AE61*$AH$2+AJ61*$AM$2+AO61*$AR$2,P61+U61+Z61+AE61+AJ61+AO61))</f>
        <v>0</v>
      </c>
      <c r="L61" s="506">
        <f>IF(Т_РВО="Перший бакалаврський",IF(Т_ФН="денна",Q61*$S$2+V61*$X$2+AA61*$AC$2+AF61*$AH$2+AK61*$AM$2+AP61*$AR$2+AU61*$AW$2+AZ61*$BB$2+BE61*$BG$2+BJ61*$BL$2+BO61*$BQ$2+BT61*$BV$2+BY61*$CA$2+CD61*$CF$2,Q61+V61+AA61+AF61+AK61+AP61+AU61+AZ61+BE61+BJ61+BO61+BT61+BY61+CD61+CI61+CN61+CS61+CX61+DC61+DH61),IF(Т_ФН="денна",Q61*$S$2+V61*$X$2+AA61*$AC$2+AF61*$AH$2+AK61*$AM$2+AP61*$AR$2,Q61+V61+AA61+AF61+AK61+AP61))</f>
        <v>0</v>
      </c>
      <c r="M61" s="506">
        <f>IF(Т_РВО="Перший бакалаврський",IF(Т_ФН="денна",R61*$S$2+W61*$X$2+AB61*$AC$2+AG61*$AH$2+AL61*$AM$2+AQ61*$AR$2+AV61*$AW$2+BA61*$BB$2+BF61*$BG$2+BK61*$BL$2+BP61*$BQ$2+BU61*$BV$2+BZ61*$CA$2+CE61*$CF$2,R61+W61+AB61+AG61+AL61+AQ61+AV61+BA61+BF61+BK61+BP61+BU61+BZ61+CE61+CJ61+CO61+CT61+CY61+DD61+DI61),IF(Т_ФН="денна",R61*$S$2+W61*$X$2+AB61*$AC$2+AG61*$AH$2+AL61*$AM$2+AQ61*$AR$2,R61+W61+AB61+AG61+AL61+AQ61))</f>
        <v>0</v>
      </c>
      <c r="N61" s="507">
        <f t="shared" si="76"/>
        <v>0</v>
      </c>
      <c r="O61" s="629">
        <f t="shared" si="27"/>
        <v>0</v>
      </c>
      <c r="P61" s="583"/>
      <c r="Q61" s="583"/>
      <c r="R61" s="583"/>
      <c r="S61" s="61"/>
      <c r="T61" s="629">
        <f t="shared" si="56"/>
        <v>0</v>
      </c>
      <c r="U61" s="583"/>
      <c r="V61" s="583"/>
      <c r="W61" s="583"/>
      <c r="X61" s="61"/>
      <c r="Y61" s="629">
        <f t="shared" si="57"/>
        <v>0</v>
      </c>
      <c r="Z61" s="583"/>
      <c r="AA61" s="583"/>
      <c r="AB61" s="583"/>
      <c r="AC61" s="61"/>
      <c r="AD61" s="629">
        <f t="shared" si="58"/>
        <v>0</v>
      </c>
      <c r="AE61" s="583"/>
      <c r="AF61" s="583"/>
      <c r="AG61" s="583"/>
      <c r="AH61" s="61"/>
      <c r="AI61" s="629">
        <f t="shared" si="59"/>
        <v>0</v>
      </c>
      <c r="AJ61" s="583"/>
      <c r="AK61" s="583"/>
      <c r="AL61" s="583"/>
      <c r="AM61" s="61"/>
      <c r="AN61" s="629">
        <f t="shared" si="60"/>
        <v>0</v>
      </c>
      <c r="AO61" s="583"/>
      <c r="AP61" s="583"/>
      <c r="AQ61" s="583"/>
      <c r="AR61" s="61"/>
      <c r="AS61" s="629">
        <f t="shared" si="61"/>
        <v>0</v>
      </c>
      <c r="AT61" s="583"/>
      <c r="AU61" s="583"/>
      <c r="AV61" s="583"/>
      <c r="AW61" s="61"/>
      <c r="AX61" s="629">
        <f t="shared" si="62"/>
        <v>0</v>
      </c>
      <c r="AY61" s="583"/>
      <c r="AZ61" s="583"/>
      <c r="BA61" s="583"/>
      <c r="BB61" s="61"/>
      <c r="BC61" s="629">
        <f t="shared" si="63"/>
        <v>0</v>
      </c>
      <c r="BD61" s="583"/>
      <c r="BE61" s="583"/>
      <c r="BF61" s="583"/>
      <c r="BG61" s="61"/>
      <c r="BH61" s="629">
        <f t="shared" si="64"/>
        <v>0</v>
      </c>
      <c r="BI61" s="583"/>
      <c r="BJ61" s="583"/>
      <c r="BK61" s="583"/>
      <c r="BL61" s="61"/>
      <c r="BM61" s="629">
        <f t="shared" si="65"/>
        <v>0</v>
      </c>
      <c r="BN61" s="583"/>
      <c r="BO61" s="583"/>
      <c r="BP61" s="583"/>
      <c r="BQ61" s="61"/>
      <c r="BR61" s="629">
        <f t="shared" si="66"/>
        <v>0</v>
      </c>
      <c r="BS61" s="583"/>
      <c r="BT61" s="583"/>
      <c r="BU61" s="583"/>
      <c r="BV61" s="61"/>
      <c r="BW61" s="629">
        <f t="shared" si="67"/>
        <v>0</v>
      </c>
      <c r="BX61" s="583"/>
      <c r="BY61" s="583"/>
      <c r="BZ61" s="583"/>
      <c r="CA61" s="61"/>
      <c r="CB61" s="629">
        <f t="shared" si="68"/>
        <v>0</v>
      </c>
      <c r="CC61" s="583"/>
      <c r="CD61" s="583"/>
      <c r="CE61" s="583"/>
      <c r="CF61" s="61"/>
      <c r="CG61" s="629">
        <f t="shared" si="69"/>
        <v>0</v>
      </c>
      <c r="CH61" s="583"/>
      <c r="CI61" s="583"/>
      <c r="CJ61" s="583"/>
      <c r="CK61" s="61"/>
      <c r="CL61" s="629">
        <f t="shared" si="70"/>
        <v>0</v>
      </c>
      <c r="CM61" s="583"/>
      <c r="CN61" s="583"/>
      <c r="CO61" s="583"/>
      <c r="CP61" s="61"/>
      <c r="CQ61" s="629">
        <f t="shared" si="71"/>
        <v>0</v>
      </c>
      <c r="CR61" s="583"/>
      <c r="CS61" s="583"/>
      <c r="CT61" s="583"/>
      <c r="CU61" s="61"/>
      <c r="CV61" s="629">
        <f t="shared" si="72"/>
        <v>0</v>
      </c>
      <c r="CW61" s="583"/>
      <c r="CX61" s="583"/>
      <c r="CY61" s="583"/>
      <c r="CZ61" s="61"/>
      <c r="DA61" s="629">
        <f t="shared" si="73"/>
        <v>0</v>
      </c>
      <c r="DB61" s="583"/>
      <c r="DC61" s="583"/>
      <c r="DD61" s="583"/>
      <c r="DE61" s="61"/>
      <c r="DF61" s="629">
        <f t="shared" si="74"/>
        <v>0</v>
      </c>
      <c r="DG61" s="583"/>
      <c r="DH61" s="583"/>
      <c r="DI61" s="583"/>
      <c r="DJ61" s="62"/>
    </row>
    <row r="62" spans="1:117" s="63" customFormat="1" ht="15.95" customHeight="1" x14ac:dyDescent="0.25">
      <c r="A62" s="178" t="s">
        <v>261</v>
      </c>
      <c r="B62" s="160" t="s">
        <v>360</v>
      </c>
      <c r="C62" s="193"/>
      <c r="D62" s="55"/>
      <c r="E62" s="56"/>
      <c r="F62" s="183"/>
      <c r="G62" s="196"/>
      <c r="H62" s="208"/>
      <c r="I62" s="483">
        <f t="shared" si="75"/>
        <v>0</v>
      </c>
      <c r="J62" s="506">
        <f>IF(Т_РВО="Перший бакалаврський",IF(Т_ФН="денна",O62*$S$2+T62*$X$2+Y62*$AC$2+AD62*$AH$2+AI62*$AM$2+AN62*$AR$2+AS62*$AW$2+AX62*$BB$2+BC62*$BG$2+BH62*$BL$2+BM62*$BQ$2+BR62*$BV$2+BW62*$CA$2+CB62*$CF$2,O62+T62+Y62+AD62+AI62+AN62+AS62+AX62+BC62+BH62+BM62+BR62+BW62+CB62+CG62+CL62+CQ62+CV62+DA62+DF62),IF(Т_ФН="денна",O62*$S$2+T62*$X$2+Y62*$AC$2+AD62*$AH$2+AI62*$AM$2+AN62*$AR$2,O62+T62+Y62+AD62+AI62+AN62))</f>
        <v>0</v>
      </c>
      <c r="K62" s="506">
        <f>IF(Т_РВО="Перший бакалаврський",IF(Т_ФН="денна",P62*$S$2+U62*$X$2+Z62*$AC$2+AE62*$AH$2+AJ62*$AM$2+AO62*$AR$2+AT62*$AW$2+AY62*$BB$2+BD62*$BG$2+BI62*$BL$2+BN62*$BQ$2+BS62*$BV$2+BX62*$CA$2+CC62*$CF$2,P62+U62+Z62+AE62+AJ62+AO62+AT62+AY62+BD62+BI62+BN62+BS62+BX62+CC62+CH62+CM62+CR62+CW62+DB62+DG62),IF(Т_ФН="денна",P62*$S$2+U62*$X$2+Z62*$AC$2+AE62*$AH$2+AJ62*$AM$2+AO62*$AR$2,P62+U62+Z62+AE62+AJ62+AO62))</f>
        <v>0</v>
      </c>
      <c r="L62" s="506">
        <f>IF(Т_РВО="Перший бакалаврський",IF(Т_ФН="денна",Q62*$S$2+V62*$X$2+AA62*$AC$2+AF62*$AH$2+AK62*$AM$2+AP62*$AR$2+AU62*$AW$2+AZ62*$BB$2+BE62*$BG$2+BJ62*$BL$2+BO62*$BQ$2+BT62*$BV$2+BY62*$CA$2+CD62*$CF$2,Q62+V62+AA62+AF62+AK62+AP62+AU62+AZ62+BE62+BJ62+BO62+BT62+BY62+CD62+CI62+CN62+CS62+CX62+DC62+DH62),IF(Т_ФН="денна",Q62*$S$2+V62*$X$2+AA62*$AC$2+AF62*$AH$2+AK62*$AM$2+AP62*$AR$2,Q62+V62+AA62+AF62+AK62+AP62))</f>
        <v>0</v>
      </c>
      <c r="M62" s="506">
        <f>IF(Т_РВО="Перший бакалаврський",IF(Т_ФН="денна",R62*$S$2+W62*$X$2+AB62*$AC$2+AG62*$AH$2+AL62*$AM$2+AQ62*$AR$2+AV62*$AW$2+BA62*$BB$2+BF62*$BG$2+BK62*$BL$2+BP62*$BQ$2+BU62*$BV$2+BZ62*$CA$2+CE62*$CF$2,R62+W62+AB62+AG62+AL62+AQ62+AV62+BA62+BF62+BK62+BP62+BU62+BZ62+CE62+CJ62+CO62+CT62+CY62+DD62+DI62),IF(Т_ФН="денна",R62*$S$2+W62*$X$2+AB62*$AC$2+AG62*$AH$2+AL62*$AM$2+AQ62*$AR$2,R62+W62+AB62+AG62+AL62+AQ62))</f>
        <v>0</v>
      </c>
      <c r="N62" s="507">
        <f t="shared" si="76"/>
        <v>0</v>
      </c>
      <c r="O62" s="629">
        <f t="shared" si="27"/>
        <v>0</v>
      </c>
      <c r="P62" s="583"/>
      <c r="Q62" s="583"/>
      <c r="R62" s="583"/>
      <c r="S62" s="61"/>
      <c r="T62" s="629">
        <f t="shared" si="56"/>
        <v>0</v>
      </c>
      <c r="U62" s="583"/>
      <c r="V62" s="583"/>
      <c r="W62" s="583"/>
      <c r="X62" s="61"/>
      <c r="Y62" s="629">
        <f t="shared" si="57"/>
        <v>0</v>
      </c>
      <c r="Z62" s="583"/>
      <c r="AA62" s="583"/>
      <c r="AB62" s="583"/>
      <c r="AC62" s="61"/>
      <c r="AD62" s="629">
        <f t="shared" si="58"/>
        <v>0</v>
      </c>
      <c r="AE62" s="583"/>
      <c r="AF62" s="583"/>
      <c r="AG62" s="583"/>
      <c r="AH62" s="61"/>
      <c r="AI62" s="629">
        <f t="shared" si="59"/>
        <v>0</v>
      </c>
      <c r="AJ62" s="583"/>
      <c r="AK62" s="583"/>
      <c r="AL62" s="583"/>
      <c r="AM62" s="61"/>
      <c r="AN62" s="629">
        <f t="shared" si="60"/>
        <v>0</v>
      </c>
      <c r="AO62" s="583"/>
      <c r="AP62" s="583"/>
      <c r="AQ62" s="583"/>
      <c r="AR62" s="61"/>
      <c r="AS62" s="629">
        <f t="shared" si="61"/>
        <v>0</v>
      </c>
      <c r="AT62" s="583"/>
      <c r="AU62" s="583"/>
      <c r="AV62" s="583"/>
      <c r="AW62" s="61"/>
      <c r="AX62" s="629">
        <f t="shared" si="62"/>
        <v>0</v>
      </c>
      <c r="AY62" s="583"/>
      <c r="AZ62" s="583"/>
      <c r="BA62" s="583"/>
      <c r="BB62" s="61"/>
      <c r="BC62" s="629">
        <f t="shared" si="63"/>
        <v>0</v>
      </c>
      <c r="BD62" s="583"/>
      <c r="BE62" s="583"/>
      <c r="BF62" s="583"/>
      <c r="BG62" s="61"/>
      <c r="BH62" s="629">
        <f t="shared" si="64"/>
        <v>0</v>
      </c>
      <c r="BI62" s="583"/>
      <c r="BJ62" s="583"/>
      <c r="BK62" s="583"/>
      <c r="BL62" s="61"/>
      <c r="BM62" s="629">
        <f t="shared" si="65"/>
        <v>0</v>
      </c>
      <c r="BN62" s="583"/>
      <c r="BO62" s="583"/>
      <c r="BP62" s="583"/>
      <c r="BQ62" s="61"/>
      <c r="BR62" s="629">
        <f t="shared" si="66"/>
        <v>0</v>
      </c>
      <c r="BS62" s="583"/>
      <c r="BT62" s="583"/>
      <c r="BU62" s="583"/>
      <c r="BV62" s="61"/>
      <c r="BW62" s="629">
        <f t="shared" si="67"/>
        <v>0</v>
      </c>
      <c r="BX62" s="583"/>
      <c r="BY62" s="583"/>
      <c r="BZ62" s="583"/>
      <c r="CA62" s="61"/>
      <c r="CB62" s="629">
        <f t="shared" si="68"/>
        <v>0</v>
      </c>
      <c r="CC62" s="583"/>
      <c r="CD62" s="583"/>
      <c r="CE62" s="583"/>
      <c r="CF62" s="61"/>
      <c r="CG62" s="629">
        <f t="shared" si="69"/>
        <v>0</v>
      </c>
      <c r="CH62" s="583"/>
      <c r="CI62" s="583"/>
      <c r="CJ62" s="583"/>
      <c r="CK62" s="61"/>
      <c r="CL62" s="629">
        <f t="shared" si="70"/>
        <v>0</v>
      </c>
      <c r="CM62" s="583"/>
      <c r="CN62" s="583"/>
      <c r="CO62" s="583"/>
      <c r="CP62" s="61"/>
      <c r="CQ62" s="629">
        <f t="shared" si="71"/>
        <v>0</v>
      </c>
      <c r="CR62" s="583"/>
      <c r="CS62" s="583"/>
      <c r="CT62" s="583"/>
      <c r="CU62" s="61"/>
      <c r="CV62" s="629">
        <f t="shared" si="72"/>
        <v>0</v>
      </c>
      <c r="CW62" s="583"/>
      <c r="CX62" s="583"/>
      <c r="CY62" s="583"/>
      <c r="CZ62" s="61"/>
      <c r="DA62" s="629">
        <f t="shared" si="73"/>
        <v>0</v>
      </c>
      <c r="DB62" s="583"/>
      <c r="DC62" s="583"/>
      <c r="DD62" s="583"/>
      <c r="DE62" s="61"/>
      <c r="DF62" s="629">
        <f t="shared" si="74"/>
        <v>0</v>
      </c>
      <c r="DG62" s="583"/>
      <c r="DH62" s="583"/>
      <c r="DI62" s="583"/>
      <c r="DJ62" s="62"/>
    </row>
    <row r="63" spans="1:117" s="63" customFormat="1" ht="15.95" customHeight="1" x14ac:dyDescent="0.25">
      <c r="A63" s="178" t="s">
        <v>262</v>
      </c>
      <c r="B63" s="160" t="s">
        <v>361</v>
      </c>
      <c r="C63" s="193"/>
      <c r="D63" s="55"/>
      <c r="E63" s="56"/>
      <c r="F63" s="183"/>
      <c r="G63" s="196"/>
      <c r="H63" s="208"/>
      <c r="I63" s="483">
        <f t="shared" si="75"/>
        <v>0</v>
      </c>
      <c r="J63" s="506">
        <f>IF(Т_РВО="Перший бакалаврський",IF(Т_ФН="денна",O63*$S$2+T63*$X$2+Y63*$AC$2+AD63*$AH$2+AI63*$AM$2+AN63*$AR$2+AS63*$AW$2+AX63*$BB$2+BC63*$BG$2+BH63*$BL$2+BM63*$BQ$2+BR63*$BV$2+BW63*$CA$2+CB63*$CF$2,O63+T63+Y63+AD63+AI63+AN63+AS63+AX63+BC63+BH63+BM63+BR63+BW63+CB63+CG63+CL63+CQ63+CV63+DA63+DF63),IF(Т_ФН="денна",O63*$S$2+T63*$X$2+Y63*$AC$2+AD63*$AH$2+AI63*$AM$2+AN63*$AR$2,O63+T63+Y63+AD63+AI63+AN63))</f>
        <v>0</v>
      </c>
      <c r="K63" s="506">
        <f>IF(Т_РВО="Перший бакалаврський",IF(Т_ФН="денна",P63*$S$2+U63*$X$2+Z63*$AC$2+AE63*$AH$2+AJ63*$AM$2+AO63*$AR$2+AT63*$AW$2+AY63*$BB$2+BD63*$BG$2+BI63*$BL$2+BN63*$BQ$2+BS63*$BV$2+BX63*$CA$2+CC63*$CF$2,P63+U63+Z63+AE63+AJ63+AO63+AT63+AY63+BD63+BI63+BN63+BS63+BX63+CC63+CH63+CM63+CR63+CW63+DB63+DG63),IF(Т_ФН="денна",P63*$S$2+U63*$X$2+Z63*$AC$2+AE63*$AH$2+AJ63*$AM$2+AO63*$AR$2,P63+U63+Z63+AE63+AJ63+AO63))</f>
        <v>0</v>
      </c>
      <c r="L63" s="506">
        <f>IF(Т_РВО="Перший бакалаврський",IF(Т_ФН="денна",Q63*$S$2+V63*$X$2+AA63*$AC$2+AF63*$AH$2+AK63*$AM$2+AP63*$AR$2+AU63*$AW$2+AZ63*$BB$2+BE63*$BG$2+BJ63*$BL$2+BO63*$BQ$2+BT63*$BV$2+BY63*$CA$2+CD63*$CF$2,Q63+V63+AA63+AF63+AK63+AP63+AU63+AZ63+BE63+BJ63+BO63+BT63+BY63+CD63+CI63+CN63+CS63+CX63+DC63+DH63),IF(Т_ФН="денна",Q63*$S$2+V63*$X$2+AA63*$AC$2+AF63*$AH$2+AK63*$AM$2+AP63*$AR$2,Q63+V63+AA63+AF63+AK63+AP63))</f>
        <v>0</v>
      </c>
      <c r="M63" s="506">
        <f>IF(Т_РВО="Перший бакалаврський",IF(Т_ФН="денна",R63*$S$2+W63*$X$2+AB63*$AC$2+AG63*$AH$2+AL63*$AM$2+AQ63*$AR$2+AV63*$AW$2+BA63*$BB$2+BF63*$BG$2+BK63*$BL$2+BP63*$BQ$2+BU63*$BV$2+BZ63*$CA$2+CE63*$CF$2,R63+W63+AB63+AG63+AL63+AQ63+AV63+BA63+BF63+BK63+BP63+BU63+BZ63+CE63+CJ63+CO63+CT63+CY63+DD63+DI63),IF(Т_ФН="денна",R63*$S$2+W63*$X$2+AB63*$AC$2+AG63*$AH$2+AL63*$AM$2+AQ63*$AR$2,R63+W63+AB63+AG63+AL63+AQ63))</f>
        <v>0</v>
      </c>
      <c r="N63" s="507">
        <f t="shared" si="76"/>
        <v>0</v>
      </c>
      <c r="O63" s="629">
        <f t="shared" si="27"/>
        <v>0</v>
      </c>
      <c r="P63" s="583"/>
      <c r="Q63" s="583"/>
      <c r="R63" s="583"/>
      <c r="S63" s="61"/>
      <c r="T63" s="629">
        <f t="shared" si="56"/>
        <v>0</v>
      </c>
      <c r="U63" s="583"/>
      <c r="V63" s="583"/>
      <c r="W63" s="583"/>
      <c r="X63" s="61"/>
      <c r="Y63" s="629">
        <f t="shared" si="57"/>
        <v>0</v>
      </c>
      <c r="Z63" s="583"/>
      <c r="AA63" s="583"/>
      <c r="AB63" s="583"/>
      <c r="AC63" s="61"/>
      <c r="AD63" s="629">
        <f t="shared" si="58"/>
        <v>0</v>
      </c>
      <c r="AE63" s="583"/>
      <c r="AF63" s="583"/>
      <c r="AG63" s="583"/>
      <c r="AH63" s="61"/>
      <c r="AI63" s="629">
        <f t="shared" si="59"/>
        <v>0</v>
      </c>
      <c r="AJ63" s="583"/>
      <c r="AK63" s="583"/>
      <c r="AL63" s="583"/>
      <c r="AM63" s="61"/>
      <c r="AN63" s="629">
        <f t="shared" si="60"/>
        <v>0</v>
      </c>
      <c r="AO63" s="583"/>
      <c r="AP63" s="583"/>
      <c r="AQ63" s="583"/>
      <c r="AR63" s="61"/>
      <c r="AS63" s="629">
        <f t="shared" si="61"/>
        <v>0</v>
      </c>
      <c r="AT63" s="583"/>
      <c r="AU63" s="583"/>
      <c r="AV63" s="583"/>
      <c r="AW63" s="61"/>
      <c r="AX63" s="629">
        <f t="shared" si="62"/>
        <v>0</v>
      </c>
      <c r="AY63" s="583"/>
      <c r="AZ63" s="583"/>
      <c r="BA63" s="583"/>
      <c r="BB63" s="61"/>
      <c r="BC63" s="629">
        <f t="shared" si="63"/>
        <v>0</v>
      </c>
      <c r="BD63" s="583"/>
      <c r="BE63" s="583"/>
      <c r="BF63" s="583"/>
      <c r="BG63" s="61"/>
      <c r="BH63" s="629">
        <f t="shared" si="64"/>
        <v>0</v>
      </c>
      <c r="BI63" s="583"/>
      <c r="BJ63" s="583"/>
      <c r="BK63" s="583"/>
      <c r="BL63" s="61"/>
      <c r="BM63" s="629">
        <f t="shared" si="65"/>
        <v>0</v>
      </c>
      <c r="BN63" s="583"/>
      <c r="BO63" s="583"/>
      <c r="BP63" s="583"/>
      <c r="BQ63" s="61"/>
      <c r="BR63" s="629">
        <f t="shared" si="66"/>
        <v>0</v>
      </c>
      <c r="BS63" s="583"/>
      <c r="BT63" s="583"/>
      <c r="BU63" s="583"/>
      <c r="BV63" s="61"/>
      <c r="BW63" s="629">
        <f t="shared" si="67"/>
        <v>0</v>
      </c>
      <c r="BX63" s="583"/>
      <c r="BY63" s="583"/>
      <c r="BZ63" s="583"/>
      <c r="CA63" s="61"/>
      <c r="CB63" s="629">
        <f t="shared" si="68"/>
        <v>0</v>
      </c>
      <c r="CC63" s="583"/>
      <c r="CD63" s="583"/>
      <c r="CE63" s="583"/>
      <c r="CF63" s="61"/>
      <c r="CG63" s="629">
        <f t="shared" si="69"/>
        <v>0</v>
      </c>
      <c r="CH63" s="583"/>
      <c r="CI63" s="583"/>
      <c r="CJ63" s="583"/>
      <c r="CK63" s="61"/>
      <c r="CL63" s="629">
        <f t="shared" si="70"/>
        <v>0</v>
      </c>
      <c r="CM63" s="583"/>
      <c r="CN63" s="583"/>
      <c r="CO63" s="583"/>
      <c r="CP63" s="61"/>
      <c r="CQ63" s="629">
        <f t="shared" si="71"/>
        <v>0</v>
      </c>
      <c r="CR63" s="583"/>
      <c r="CS63" s="583"/>
      <c r="CT63" s="583"/>
      <c r="CU63" s="61"/>
      <c r="CV63" s="629">
        <f t="shared" si="72"/>
        <v>0</v>
      </c>
      <c r="CW63" s="583"/>
      <c r="CX63" s="583"/>
      <c r="CY63" s="583"/>
      <c r="CZ63" s="61"/>
      <c r="DA63" s="629">
        <f t="shared" si="73"/>
        <v>0</v>
      </c>
      <c r="DB63" s="583"/>
      <c r="DC63" s="583"/>
      <c r="DD63" s="583"/>
      <c r="DE63" s="61"/>
      <c r="DF63" s="629">
        <f t="shared" si="74"/>
        <v>0</v>
      </c>
      <c r="DG63" s="583"/>
      <c r="DH63" s="583"/>
      <c r="DI63" s="583"/>
      <c r="DJ63" s="62"/>
    </row>
    <row r="64" spans="1:117" s="63" customFormat="1" ht="15.95" customHeight="1" x14ac:dyDescent="0.25">
      <c r="A64" s="178" t="s">
        <v>263</v>
      </c>
      <c r="B64" s="160" t="s">
        <v>362</v>
      </c>
      <c r="C64" s="193"/>
      <c r="D64" s="55"/>
      <c r="E64" s="56"/>
      <c r="F64" s="183"/>
      <c r="G64" s="196"/>
      <c r="H64" s="208"/>
      <c r="I64" s="483">
        <f t="shared" si="75"/>
        <v>0</v>
      </c>
      <c r="J64" s="506">
        <f>IF(Т_РВО="Перший бакалаврський",IF(Т_ФН="денна",O64*$S$2+T64*$X$2+Y64*$AC$2+AD64*$AH$2+AI64*$AM$2+AN64*$AR$2+AS64*$AW$2+AX64*$BB$2+BC64*$BG$2+BH64*$BL$2+BM64*$BQ$2+BR64*$BV$2+BW64*$CA$2+CB64*$CF$2,O64+T64+Y64+AD64+AI64+AN64+AS64+AX64+BC64+BH64+BM64+BR64+BW64+CB64+CG64+CL64+CQ64+CV64+DA64+DF64),IF(Т_ФН="денна",O64*$S$2+T64*$X$2+Y64*$AC$2+AD64*$AH$2+AI64*$AM$2+AN64*$AR$2,O64+T64+Y64+AD64+AI64+AN64))</f>
        <v>0</v>
      </c>
      <c r="K64" s="506">
        <f>IF(Т_РВО="Перший бакалаврський",IF(Т_ФН="денна",P64*$S$2+U64*$X$2+Z64*$AC$2+AE64*$AH$2+AJ64*$AM$2+AO64*$AR$2+AT64*$AW$2+AY64*$BB$2+BD64*$BG$2+BI64*$BL$2+BN64*$BQ$2+BS64*$BV$2+BX64*$CA$2+CC64*$CF$2,P64+U64+Z64+AE64+AJ64+AO64+AT64+AY64+BD64+BI64+BN64+BS64+BX64+CC64+CH64+CM64+CR64+CW64+DB64+DG64),IF(Т_ФН="денна",P64*$S$2+U64*$X$2+Z64*$AC$2+AE64*$AH$2+AJ64*$AM$2+AO64*$AR$2,P64+U64+Z64+AE64+AJ64+AO64))</f>
        <v>0</v>
      </c>
      <c r="L64" s="506">
        <f>IF(Т_РВО="Перший бакалаврський",IF(Т_ФН="денна",Q64*$S$2+V64*$X$2+AA64*$AC$2+AF64*$AH$2+AK64*$AM$2+AP64*$AR$2+AU64*$AW$2+AZ64*$BB$2+BE64*$BG$2+BJ64*$BL$2+BO64*$BQ$2+BT64*$BV$2+BY64*$CA$2+CD64*$CF$2,Q64+V64+AA64+AF64+AK64+AP64+AU64+AZ64+BE64+BJ64+BO64+BT64+BY64+CD64+CI64+CN64+CS64+CX64+DC64+DH64),IF(Т_ФН="денна",Q64*$S$2+V64*$X$2+AA64*$AC$2+AF64*$AH$2+AK64*$AM$2+AP64*$AR$2,Q64+V64+AA64+AF64+AK64+AP64))</f>
        <v>0</v>
      </c>
      <c r="M64" s="506">
        <f>IF(Т_РВО="Перший бакалаврський",IF(Т_ФН="денна",R64*$S$2+W64*$X$2+AB64*$AC$2+AG64*$AH$2+AL64*$AM$2+AQ64*$AR$2+AV64*$AW$2+BA64*$BB$2+BF64*$BG$2+BK64*$BL$2+BP64*$BQ$2+BU64*$BV$2+BZ64*$CA$2+CE64*$CF$2,R64+W64+AB64+AG64+AL64+AQ64+AV64+BA64+BF64+BK64+BP64+BU64+BZ64+CE64+CJ64+CO64+CT64+CY64+DD64+DI64),IF(Т_ФН="денна",R64*$S$2+W64*$X$2+AB64*$AC$2+AG64*$AH$2+AL64*$AM$2+AQ64*$AR$2,R64+W64+AB64+AG64+AL64+AQ64))</f>
        <v>0</v>
      </c>
      <c r="N64" s="507">
        <f t="shared" si="76"/>
        <v>0</v>
      </c>
      <c r="O64" s="629">
        <f t="shared" si="27"/>
        <v>0</v>
      </c>
      <c r="P64" s="583"/>
      <c r="Q64" s="583"/>
      <c r="R64" s="583"/>
      <c r="S64" s="61"/>
      <c r="T64" s="629">
        <f t="shared" si="56"/>
        <v>0</v>
      </c>
      <c r="U64" s="583"/>
      <c r="V64" s="583"/>
      <c r="W64" s="583"/>
      <c r="X64" s="61"/>
      <c r="Y64" s="629">
        <f t="shared" si="57"/>
        <v>0</v>
      </c>
      <c r="Z64" s="583"/>
      <c r="AA64" s="583"/>
      <c r="AB64" s="583"/>
      <c r="AC64" s="61"/>
      <c r="AD64" s="629">
        <f t="shared" si="58"/>
        <v>0</v>
      </c>
      <c r="AE64" s="583"/>
      <c r="AF64" s="583"/>
      <c r="AG64" s="583"/>
      <c r="AH64" s="61"/>
      <c r="AI64" s="629">
        <f t="shared" si="59"/>
        <v>0</v>
      </c>
      <c r="AJ64" s="583"/>
      <c r="AK64" s="583"/>
      <c r="AL64" s="583"/>
      <c r="AM64" s="61"/>
      <c r="AN64" s="629">
        <f t="shared" si="60"/>
        <v>0</v>
      </c>
      <c r="AO64" s="583"/>
      <c r="AP64" s="583"/>
      <c r="AQ64" s="583"/>
      <c r="AR64" s="61"/>
      <c r="AS64" s="629">
        <f t="shared" si="61"/>
        <v>0</v>
      </c>
      <c r="AT64" s="583"/>
      <c r="AU64" s="583"/>
      <c r="AV64" s="583"/>
      <c r="AW64" s="61"/>
      <c r="AX64" s="629">
        <f t="shared" si="62"/>
        <v>0</v>
      </c>
      <c r="AY64" s="583"/>
      <c r="AZ64" s="583"/>
      <c r="BA64" s="583"/>
      <c r="BB64" s="61"/>
      <c r="BC64" s="629">
        <f t="shared" si="63"/>
        <v>0</v>
      </c>
      <c r="BD64" s="583"/>
      <c r="BE64" s="583"/>
      <c r="BF64" s="583"/>
      <c r="BG64" s="61"/>
      <c r="BH64" s="629">
        <f t="shared" si="64"/>
        <v>0</v>
      </c>
      <c r="BI64" s="583"/>
      <c r="BJ64" s="583"/>
      <c r="BK64" s="583"/>
      <c r="BL64" s="61"/>
      <c r="BM64" s="629">
        <f t="shared" si="65"/>
        <v>0</v>
      </c>
      <c r="BN64" s="583"/>
      <c r="BO64" s="583"/>
      <c r="BP64" s="583"/>
      <c r="BQ64" s="61"/>
      <c r="BR64" s="629">
        <f t="shared" si="66"/>
        <v>0</v>
      </c>
      <c r="BS64" s="583"/>
      <c r="BT64" s="583"/>
      <c r="BU64" s="583"/>
      <c r="BV64" s="61"/>
      <c r="BW64" s="629">
        <f t="shared" si="67"/>
        <v>0</v>
      </c>
      <c r="BX64" s="583"/>
      <c r="BY64" s="583"/>
      <c r="BZ64" s="583"/>
      <c r="CA64" s="61"/>
      <c r="CB64" s="629">
        <f t="shared" si="68"/>
        <v>0</v>
      </c>
      <c r="CC64" s="583"/>
      <c r="CD64" s="583"/>
      <c r="CE64" s="583"/>
      <c r="CF64" s="61"/>
      <c r="CG64" s="629">
        <f t="shared" si="69"/>
        <v>0</v>
      </c>
      <c r="CH64" s="583"/>
      <c r="CI64" s="583"/>
      <c r="CJ64" s="583"/>
      <c r="CK64" s="61"/>
      <c r="CL64" s="629">
        <f t="shared" si="70"/>
        <v>0</v>
      </c>
      <c r="CM64" s="583"/>
      <c r="CN64" s="583"/>
      <c r="CO64" s="583"/>
      <c r="CP64" s="61"/>
      <c r="CQ64" s="629">
        <f t="shared" si="71"/>
        <v>0</v>
      </c>
      <c r="CR64" s="583"/>
      <c r="CS64" s="583"/>
      <c r="CT64" s="583"/>
      <c r="CU64" s="61"/>
      <c r="CV64" s="629">
        <f t="shared" si="72"/>
        <v>0</v>
      </c>
      <c r="CW64" s="583"/>
      <c r="CX64" s="583"/>
      <c r="CY64" s="583"/>
      <c r="CZ64" s="61"/>
      <c r="DA64" s="629">
        <f t="shared" si="73"/>
        <v>0</v>
      </c>
      <c r="DB64" s="583"/>
      <c r="DC64" s="583"/>
      <c r="DD64" s="583"/>
      <c r="DE64" s="61"/>
      <c r="DF64" s="629">
        <f t="shared" si="74"/>
        <v>0</v>
      </c>
      <c r="DG64" s="583"/>
      <c r="DH64" s="583"/>
      <c r="DI64" s="583"/>
      <c r="DJ64" s="62"/>
    </row>
    <row r="65" spans="1:114" s="63" customFormat="1" ht="15.95" customHeight="1" x14ac:dyDescent="0.25">
      <c r="A65" s="178" t="s">
        <v>264</v>
      </c>
      <c r="B65" s="160" t="s">
        <v>363</v>
      </c>
      <c r="C65" s="193"/>
      <c r="D65" s="55"/>
      <c r="E65" s="56"/>
      <c r="F65" s="183"/>
      <c r="G65" s="196"/>
      <c r="H65" s="208"/>
      <c r="I65" s="483">
        <f t="shared" si="75"/>
        <v>0</v>
      </c>
      <c r="J65" s="506">
        <f>IF(Т_РВО="Перший бакалаврський",IF(Т_ФН="денна",O65*$S$2+T65*$X$2+Y65*$AC$2+AD65*$AH$2+AI65*$AM$2+AN65*$AR$2+AS65*$AW$2+AX65*$BB$2+BC65*$BG$2+BH65*$BL$2+BM65*$BQ$2+BR65*$BV$2+BW65*$CA$2+CB65*$CF$2,O65+T65+Y65+AD65+AI65+AN65+AS65+AX65+BC65+BH65+BM65+BR65+BW65+CB65+CG65+CL65+CQ65+CV65+DA65+DF65),IF(Т_ФН="денна",O65*$S$2+T65*$X$2+Y65*$AC$2+AD65*$AH$2+AI65*$AM$2+AN65*$AR$2,O65+T65+Y65+AD65+AI65+AN65))</f>
        <v>0</v>
      </c>
      <c r="K65" s="506">
        <f>IF(Т_РВО="Перший бакалаврський",IF(Т_ФН="денна",P65*$S$2+U65*$X$2+Z65*$AC$2+AE65*$AH$2+AJ65*$AM$2+AO65*$AR$2+AT65*$AW$2+AY65*$BB$2+BD65*$BG$2+BI65*$BL$2+BN65*$BQ$2+BS65*$BV$2+BX65*$CA$2+CC65*$CF$2,P65+U65+Z65+AE65+AJ65+AO65+AT65+AY65+BD65+BI65+BN65+BS65+BX65+CC65+CH65+CM65+CR65+CW65+DB65+DG65),IF(Т_ФН="денна",P65*$S$2+U65*$X$2+Z65*$AC$2+AE65*$AH$2+AJ65*$AM$2+AO65*$AR$2,P65+U65+Z65+AE65+AJ65+AO65))</f>
        <v>0</v>
      </c>
      <c r="L65" s="506">
        <f>IF(Т_РВО="Перший бакалаврський",IF(Т_ФН="денна",Q65*$S$2+V65*$X$2+AA65*$AC$2+AF65*$AH$2+AK65*$AM$2+AP65*$AR$2+AU65*$AW$2+AZ65*$BB$2+BE65*$BG$2+BJ65*$BL$2+BO65*$BQ$2+BT65*$BV$2+BY65*$CA$2+CD65*$CF$2,Q65+V65+AA65+AF65+AK65+AP65+AU65+AZ65+BE65+BJ65+BO65+BT65+BY65+CD65+CI65+CN65+CS65+CX65+DC65+DH65),IF(Т_ФН="денна",Q65*$S$2+V65*$X$2+AA65*$AC$2+AF65*$AH$2+AK65*$AM$2+AP65*$AR$2,Q65+V65+AA65+AF65+AK65+AP65))</f>
        <v>0</v>
      </c>
      <c r="M65" s="506">
        <f>IF(Т_РВО="Перший бакалаврський",IF(Т_ФН="денна",R65*$S$2+W65*$X$2+AB65*$AC$2+AG65*$AH$2+AL65*$AM$2+AQ65*$AR$2+AV65*$AW$2+BA65*$BB$2+BF65*$BG$2+BK65*$BL$2+BP65*$BQ$2+BU65*$BV$2+BZ65*$CA$2+CE65*$CF$2,R65+W65+AB65+AG65+AL65+AQ65+AV65+BA65+BF65+BK65+BP65+BU65+BZ65+CE65+CJ65+CO65+CT65+CY65+DD65+DI65),IF(Т_ФН="денна",R65*$S$2+W65*$X$2+AB65*$AC$2+AG65*$AH$2+AL65*$AM$2+AQ65*$AR$2,R65+W65+AB65+AG65+AL65+AQ65))</f>
        <v>0</v>
      </c>
      <c r="N65" s="507">
        <f t="shared" si="76"/>
        <v>0</v>
      </c>
      <c r="O65" s="629">
        <f t="shared" si="27"/>
        <v>0</v>
      </c>
      <c r="P65" s="583"/>
      <c r="Q65" s="583"/>
      <c r="R65" s="583"/>
      <c r="S65" s="61"/>
      <c r="T65" s="629">
        <f t="shared" si="56"/>
        <v>0</v>
      </c>
      <c r="U65" s="583"/>
      <c r="V65" s="583"/>
      <c r="W65" s="583"/>
      <c r="X65" s="61"/>
      <c r="Y65" s="629">
        <f t="shared" si="57"/>
        <v>0</v>
      </c>
      <c r="Z65" s="583"/>
      <c r="AA65" s="583"/>
      <c r="AB65" s="583"/>
      <c r="AC65" s="61"/>
      <c r="AD65" s="629">
        <f t="shared" si="58"/>
        <v>0</v>
      </c>
      <c r="AE65" s="583"/>
      <c r="AF65" s="583"/>
      <c r="AG65" s="583"/>
      <c r="AH65" s="61"/>
      <c r="AI65" s="629">
        <f t="shared" si="59"/>
        <v>0</v>
      </c>
      <c r="AJ65" s="583"/>
      <c r="AK65" s="583"/>
      <c r="AL65" s="583"/>
      <c r="AM65" s="61"/>
      <c r="AN65" s="629">
        <f t="shared" si="60"/>
        <v>0</v>
      </c>
      <c r="AO65" s="583"/>
      <c r="AP65" s="583"/>
      <c r="AQ65" s="583"/>
      <c r="AR65" s="61"/>
      <c r="AS65" s="629">
        <f t="shared" si="61"/>
        <v>0</v>
      </c>
      <c r="AT65" s="583"/>
      <c r="AU65" s="583"/>
      <c r="AV65" s="583"/>
      <c r="AW65" s="61"/>
      <c r="AX65" s="629">
        <f t="shared" si="62"/>
        <v>0</v>
      </c>
      <c r="AY65" s="583"/>
      <c r="AZ65" s="583"/>
      <c r="BA65" s="583"/>
      <c r="BB65" s="61"/>
      <c r="BC65" s="629">
        <f t="shared" si="63"/>
        <v>0</v>
      </c>
      <c r="BD65" s="583"/>
      <c r="BE65" s="583"/>
      <c r="BF65" s="583"/>
      <c r="BG65" s="61"/>
      <c r="BH65" s="629">
        <f t="shared" si="64"/>
        <v>0</v>
      </c>
      <c r="BI65" s="583"/>
      <c r="BJ65" s="583"/>
      <c r="BK65" s="583"/>
      <c r="BL65" s="61"/>
      <c r="BM65" s="629">
        <f t="shared" si="65"/>
        <v>0</v>
      </c>
      <c r="BN65" s="583"/>
      <c r="BO65" s="583"/>
      <c r="BP65" s="583"/>
      <c r="BQ65" s="61"/>
      <c r="BR65" s="629">
        <f t="shared" si="66"/>
        <v>0</v>
      </c>
      <c r="BS65" s="583"/>
      <c r="BT65" s="583"/>
      <c r="BU65" s="583"/>
      <c r="BV65" s="61"/>
      <c r="BW65" s="629">
        <f t="shared" si="67"/>
        <v>0</v>
      </c>
      <c r="BX65" s="583"/>
      <c r="BY65" s="583"/>
      <c r="BZ65" s="583"/>
      <c r="CA65" s="61"/>
      <c r="CB65" s="629">
        <f t="shared" si="68"/>
        <v>0</v>
      </c>
      <c r="CC65" s="583"/>
      <c r="CD65" s="583"/>
      <c r="CE65" s="583"/>
      <c r="CF65" s="61"/>
      <c r="CG65" s="629">
        <f t="shared" si="69"/>
        <v>0</v>
      </c>
      <c r="CH65" s="583"/>
      <c r="CI65" s="583"/>
      <c r="CJ65" s="583"/>
      <c r="CK65" s="61"/>
      <c r="CL65" s="629">
        <f t="shared" si="70"/>
        <v>0</v>
      </c>
      <c r="CM65" s="583"/>
      <c r="CN65" s="583"/>
      <c r="CO65" s="583"/>
      <c r="CP65" s="61"/>
      <c r="CQ65" s="629">
        <f t="shared" si="71"/>
        <v>0</v>
      </c>
      <c r="CR65" s="583"/>
      <c r="CS65" s="583"/>
      <c r="CT65" s="583"/>
      <c r="CU65" s="61"/>
      <c r="CV65" s="629">
        <f t="shared" si="72"/>
        <v>0</v>
      </c>
      <c r="CW65" s="583"/>
      <c r="CX65" s="583"/>
      <c r="CY65" s="583"/>
      <c r="CZ65" s="61"/>
      <c r="DA65" s="629">
        <f t="shared" si="73"/>
        <v>0</v>
      </c>
      <c r="DB65" s="583"/>
      <c r="DC65" s="583"/>
      <c r="DD65" s="583"/>
      <c r="DE65" s="61"/>
      <c r="DF65" s="629">
        <f t="shared" si="74"/>
        <v>0</v>
      </c>
      <c r="DG65" s="583"/>
      <c r="DH65" s="583"/>
      <c r="DI65" s="583"/>
      <c r="DJ65" s="62"/>
    </row>
    <row r="66" spans="1:114" s="63" customFormat="1" ht="15.95" customHeight="1" x14ac:dyDescent="0.25">
      <c r="A66" s="178" t="s">
        <v>265</v>
      </c>
      <c r="B66" s="160" t="s">
        <v>364</v>
      </c>
      <c r="C66" s="193"/>
      <c r="D66" s="55"/>
      <c r="E66" s="56"/>
      <c r="F66" s="183"/>
      <c r="G66" s="196"/>
      <c r="H66" s="208"/>
      <c r="I66" s="483">
        <f t="shared" si="75"/>
        <v>0</v>
      </c>
      <c r="J66" s="506">
        <f>IF(Т_РВО="Перший бакалаврський",IF(Т_ФН="денна",O66*$S$2+T66*$X$2+Y66*$AC$2+AD66*$AH$2+AI66*$AM$2+AN66*$AR$2+AS66*$AW$2+AX66*$BB$2+BC66*$BG$2+BH66*$BL$2+BM66*$BQ$2+BR66*$BV$2+BW66*$CA$2+CB66*$CF$2,O66+T66+Y66+AD66+AI66+AN66+AS66+AX66+BC66+BH66+BM66+BR66+BW66+CB66+CG66+CL66+CQ66+CV66+DA66+DF66),IF(Т_ФН="денна",O66*$S$2+T66*$X$2+Y66*$AC$2+AD66*$AH$2+AI66*$AM$2+AN66*$AR$2,O66+T66+Y66+AD66+AI66+AN66))</f>
        <v>0</v>
      </c>
      <c r="K66" s="506">
        <f>IF(Т_РВО="Перший бакалаврський",IF(Т_ФН="денна",P66*$S$2+U66*$X$2+Z66*$AC$2+AE66*$AH$2+AJ66*$AM$2+AO66*$AR$2+AT66*$AW$2+AY66*$BB$2+BD66*$BG$2+BI66*$BL$2+BN66*$BQ$2+BS66*$BV$2+BX66*$CA$2+CC66*$CF$2,P66+U66+Z66+AE66+AJ66+AO66+AT66+AY66+BD66+BI66+BN66+BS66+BX66+CC66+CH66+CM66+CR66+CW66+DB66+DG66),IF(Т_ФН="денна",P66*$S$2+U66*$X$2+Z66*$AC$2+AE66*$AH$2+AJ66*$AM$2+AO66*$AR$2,P66+U66+Z66+AE66+AJ66+AO66))</f>
        <v>0</v>
      </c>
      <c r="L66" s="506">
        <f>IF(Т_РВО="Перший бакалаврський",IF(Т_ФН="денна",Q66*$S$2+V66*$X$2+AA66*$AC$2+AF66*$AH$2+AK66*$AM$2+AP66*$AR$2+AU66*$AW$2+AZ66*$BB$2+BE66*$BG$2+BJ66*$BL$2+BO66*$BQ$2+BT66*$BV$2+BY66*$CA$2+CD66*$CF$2,Q66+V66+AA66+AF66+AK66+AP66+AU66+AZ66+BE66+BJ66+BO66+BT66+BY66+CD66+CI66+CN66+CS66+CX66+DC66+DH66),IF(Т_ФН="денна",Q66*$S$2+V66*$X$2+AA66*$AC$2+AF66*$AH$2+AK66*$AM$2+AP66*$AR$2,Q66+V66+AA66+AF66+AK66+AP66))</f>
        <v>0</v>
      </c>
      <c r="M66" s="506">
        <f>IF(Т_РВО="Перший бакалаврський",IF(Т_ФН="денна",R66*$S$2+W66*$X$2+AB66*$AC$2+AG66*$AH$2+AL66*$AM$2+AQ66*$AR$2+AV66*$AW$2+BA66*$BB$2+BF66*$BG$2+BK66*$BL$2+BP66*$BQ$2+BU66*$BV$2+BZ66*$CA$2+CE66*$CF$2,R66+W66+AB66+AG66+AL66+AQ66+AV66+BA66+BF66+BK66+BP66+BU66+BZ66+CE66+CJ66+CO66+CT66+CY66+DD66+DI66),IF(Т_ФН="денна",R66*$S$2+W66*$X$2+AB66*$AC$2+AG66*$AH$2+AL66*$AM$2+AQ66*$AR$2,R66+W66+AB66+AG66+AL66+AQ66))</f>
        <v>0</v>
      </c>
      <c r="N66" s="507">
        <f t="shared" si="76"/>
        <v>0</v>
      </c>
      <c r="O66" s="629">
        <f t="shared" si="27"/>
        <v>0</v>
      </c>
      <c r="P66" s="583"/>
      <c r="Q66" s="583"/>
      <c r="R66" s="583"/>
      <c r="S66" s="61"/>
      <c r="T66" s="629">
        <f t="shared" si="56"/>
        <v>0</v>
      </c>
      <c r="U66" s="583"/>
      <c r="V66" s="583"/>
      <c r="W66" s="583"/>
      <c r="X66" s="61"/>
      <c r="Y66" s="629">
        <f t="shared" si="57"/>
        <v>0</v>
      </c>
      <c r="Z66" s="583"/>
      <c r="AA66" s="583"/>
      <c r="AB66" s="583"/>
      <c r="AC66" s="61"/>
      <c r="AD66" s="629">
        <f t="shared" si="58"/>
        <v>0</v>
      </c>
      <c r="AE66" s="583"/>
      <c r="AF66" s="583"/>
      <c r="AG66" s="583"/>
      <c r="AH66" s="61"/>
      <c r="AI66" s="629">
        <f t="shared" si="59"/>
        <v>0</v>
      </c>
      <c r="AJ66" s="583"/>
      <c r="AK66" s="583"/>
      <c r="AL66" s="583"/>
      <c r="AM66" s="61"/>
      <c r="AN66" s="629">
        <f t="shared" si="60"/>
        <v>0</v>
      </c>
      <c r="AO66" s="583"/>
      <c r="AP66" s="583"/>
      <c r="AQ66" s="583"/>
      <c r="AR66" s="61"/>
      <c r="AS66" s="629">
        <f t="shared" si="61"/>
        <v>0</v>
      </c>
      <c r="AT66" s="583"/>
      <c r="AU66" s="583"/>
      <c r="AV66" s="583"/>
      <c r="AW66" s="61"/>
      <c r="AX66" s="629">
        <f t="shared" si="62"/>
        <v>0</v>
      </c>
      <c r="AY66" s="583"/>
      <c r="AZ66" s="583"/>
      <c r="BA66" s="583"/>
      <c r="BB66" s="61"/>
      <c r="BC66" s="629">
        <f t="shared" si="63"/>
        <v>0</v>
      </c>
      <c r="BD66" s="583"/>
      <c r="BE66" s="583"/>
      <c r="BF66" s="583"/>
      <c r="BG66" s="61"/>
      <c r="BH66" s="629">
        <f t="shared" si="64"/>
        <v>0</v>
      </c>
      <c r="BI66" s="583"/>
      <c r="BJ66" s="583"/>
      <c r="BK66" s="583"/>
      <c r="BL66" s="61"/>
      <c r="BM66" s="629">
        <f t="shared" si="65"/>
        <v>0</v>
      </c>
      <c r="BN66" s="583"/>
      <c r="BO66" s="583"/>
      <c r="BP66" s="583"/>
      <c r="BQ66" s="61"/>
      <c r="BR66" s="629">
        <f t="shared" si="66"/>
        <v>0</v>
      </c>
      <c r="BS66" s="583"/>
      <c r="BT66" s="583"/>
      <c r="BU66" s="583"/>
      <c r="BV66" s="61"/>
      <c r="BW66" s="629">
        <f t="shared" si="67"/>
        <v>0</v>
      </c>
      <c r="BX66" s="583"/>
      <c r="BY66" s="583"/>
      <c r="BZ66" s="583"/>
      <c r="CA66" s="61"/>
      <c r="CB66" s="629">
        <f t="shared" si="68"/>
        <v>0</v>
      </c>
      <c r="CC66" s="583"/>
      <c r="CD66" s="583"/>
      <c r="CE66" s="583"/>
      <c r="CF66" s="61"/>
      <c r="CG66" s="629">
        <f t="shared" si="69"/>
        <v>0</v>
      </c>
      <c r="CH66" s="583"/>
      <c r="CI66" s="583"/>
      <c r="CJ66" s="583"/>
      <c r="CK66" s="61"/>
      <c r="CL66" s="629">
        <f t="shared" si="70"/>
        <v>0</v>
      </c>
      <c r="CM66" s="583"/>
      <c r="CN66" s="583"/>
      <c r="CO66" s="583"/>
      <c r="CP66" s="61"/>
      <c r="CQ66" s="629">
        <f t="shared" si="71"/>
        <v>0</v>
      </c>
      <c r="CR66" s="583"/>
      <c r="CS66" s="583"/>
      <c r="CT66" s="583"/>
      <c r="CU66" s="61"/>
      <c r="CV66" s="629">
        <f t="shared" si="72"/>
        <v>0</v>
      </c>
      <c r="CW66" s="583"/>
      <c r="CX66" s="583"/>
      <c r="CY66" s="583"/>
      <c r="CZ66" s="61"/>
      <c r="DA66" s="629">
        <f t="shared" si="73"/>
        <v>0</v>
      </c>
      <c r="DB66" s="583"/>
      <c r="DC66" s="583"/>
      <c r="DD66" s="583"/>
      <c r="DE66" s="61"/>
      <c r="DF66" s="629">
        <f t="shared" si="74"/>
        <v>0</v>
      </c>
      <c r="DG66" s="583"/>
      <c r="DH66" s="583"/>
      <c r="DI66" s="583"/>
      <c r="DJ66" s="62"/>
    </row>
    <row r="67" spans="1:114" s="63" customFormat="1" ht="15.95" customHeight="1" x14ac:dyDescent="0.25">
      <c r="A67" s="178" t="s">
        <v>266</v>
      </c>
      <c r="B67" s="160" t="s">
        <v>365</v>
      </c>
      <c r="C67" s="193"/>
      <c r="D67" s="55"/>
      <c r="E67" s="56"/>
      <c r="F67" s="183"/>
      <c r="G67" s="196"/>
      <c r="H67" s="208"/>
      <c r="I67" s="483">
        <f t="shared" si="75"/>
        <v>0</v>
      </c>
      <c r="J67" s="506">
        <f>IF(Т_РВО="Перший бакалаврський",IF(Т_ФН="денна",O67*$S$2+T67*$X$2+Y67*$AC$2+AD67*$AH$2+AI67*$AM$2+AN67*$AR$2+AS67*$AW$2+AX67*$BB$2+BC67*$BG$2+BH67*$BL$2+BM67*$BQ$2+BR67*$BV$2+BW67*$CA$2+CB67*$CF$2,O67+T67+Y67+AD67+AI67+AN67+AS67+AX67+BC67+BH67+BM67+BR67+BW67+CB67+CG67+CL67+CQ67+CV67+DA67+DF67),IF(Т_ФН="денна",O67*$S$2+T67*$X$2+Y67*$AC$2+AD67*$AH$2+AI67*$AM$2+AN67*$AR$2,O67+T67+Y67+AD67+AI67+AN67))</f>
        <v>0</v>
      </c>
      <c r="K67" s="506">
        <f>IF(Т_РВО="Перший бакалаврський",IF(Т_ФН="денна",P67*$S$2+U67*$X$2+Z67*$AC$2+AE67*$AH$2+AJ67*$AM$2+AO67*$AR$2+AT67*$AW$2+AY67*$BB$2+BD67*$BG$2+BI67*$BL$2+BN67*$BQ$2+BS67*$BV$2+BX67*$CA$2+CC67*$CF$2,P67+U67+Z67+AE67+AJ67+AO67+AT67+AY67+BD67+BI67+BN67+BS67+BX67+CC67+CH67+CM67+CR67+CW67+DB67+DG67),IF(Т_ФН="денна",P67*$S$2+U67*$X$2+Z67*$AC$2+AE67*$AH$2+AJ67*$AM$2+AO67*$AR$2,P67+U67+Z67+AE67+AJ67+AO67))</f>
        <v>0</v>
      </c>
      <c r="L67" s="506">
        <f>IF(Т_РВО="Перший бакалаврський",IF(Т_ФН="денна",Q67*$S$2+V67*$X$2+AA67*$AC$2+AF67*$AH$2+AK67*$AM$2+AP67*$AR$2+AU67*$AW$2+AZ67*$BB$2+BE67*$BG$2+BJ67*$BL$2+BO67*$BQ$2+BT67*$BV$2+BY67*$CA$2+CD67*$CF$2,Q67+V67+AA67+AF67+AK67+AP67+AU67+AZ67+BE67+BJ67+BO67+BT67+BY67+CD67+CI67+CN67+CS67+CX67+DC67+DH67),IF(Т_ФН="денна",Q67*$S$2+V67*$X$2+AA67*$AC$2+AF67*$AH$2+AK67*$AM$2+AP67*$AR$2,Q67+V67+AA67+AF67+AK67+AP67))</f>
        <v>0</v>
      </c>
      <c r="M67" s="506">
        <f>IF(Т_РВО="Перший бакалаврський",IF(Т_ФН="денна",R67*$S$2+W67*$X$2+AB67*$AC$2+AG67*$AH$2+AL67*$AM$2+AQ67*$AR$2+AV67*$AW$2+BA67*$BB$2+BF67*$BG$2+BK67*$BL$2+BP67*$BQ$2+BU67*$BV$2+BZ67*$CA$2+CE67*$CF$2,R67+W67+AB67+AG67+AL67+AQ67+AV67+BA67+BF67+BK67+BP67+BU67+BZ67+CE67+CJ67+CO67+CT67+CY67+DD67+DI67),IF(Т_ФН="денна",R67*$S$2+W67*$X$2+AB67*$AC$2+AG67*$AH$2+AL67*$AM$2+AQ67*$AR$2,R67+W67+AB67+AG67+AL67+AQ67))</f>
        <v>0</v>
      </c>
      <c r="N67" s="507">
        <f t="shared" si="76"/>
        <v>0</v>
      </c>
      <c r="O67" s="629">
        <f t="shared" si="27"/>
        <v>0</v>
      </c>
      <c r="P67" s="583"/>
      <c r="Q67" s="583"/>
      <c r="R67" s="583"/>
      <c r="S67" s="61"/>
      <c r="T67" s="629">
        <f t="shared" si="56"/>
        <v>0</v>
      </c>
      <c r="U67" s="583"/>
      <c r="V67" s="583"/>
      <c r="W67" s="583"/>
      <c r="X67" s="61"/>
      <c r="Y67" s="629">
        <f t="shared" si="57"/>
        <v>0</v>
      </c>
      <c r="Z67" s="583"/>
      <c r="AA67" s="583"/>
      <c r="AB67" s="583"/>
      <c r="AC67" s="61"/>
      <c r="AD67" s="629">
        <f t="shared" si="58"/>
        <v>0</v>
      </c>
      <c r="AE67" s="583"/>
      <c r="AF67" s="583"/>
      <c r="AG67" s="583"/>
      <c r="AH67" s="61"/>
      <c r="AI67" s="629">
        <f t="shared" si="59"/>
        <v>0</v>
      </c>
      <c r="AJ67" s="583"/>
      <c r="AK67" s="583"/>
      <c r="AL67" s="583"/>
      <c r="AM67" s="61"/>
      <c r="AN67" s="629">
        <f t="shared" si="60"/>
        <v>0</v>
      </c>
      <c r="AO67" s="583"/>
      <c r="AP67" s="583"/>
      <c r="AQ67" s="583"/>
      <c r="AR67" s="61"/>
      <c r="AS67" s="629">
        <f t="shared" si="61"/>
        <v>0</v>
      </c>
      <c r="AT67" s="583"/>
      <c r="AU67" s="583"/>
      <c r="AV67" s="583"/>
      <c r="AW67" s="61"/>
      <c r="AX67" s="629">
        <f t="shared" si="62"/>
        <v>0</v>
      </c>
      <c r="AY67" s="583"/>
      <c r="AZ67" s="583"/>
      <c r="BA67" s="583"/>
      <c r="BB67" s="61"/>
      <c r="BC67" s="629">
        <f t="shared" si="63"/>
        <v>0</v>
      </c>
      <c r="BD67" s="583"/>
      <c r="BE67" s="583"/>
      <c r="BF67" s="583"/>
      <c r="BG67" s="61"/>
      <c r="BH67" s="629">
        <f t="shared" si="64"/>
        <v>0</v>
      </c>
      <c r="BI67" s="583"/>
      <c r="BJ67" s="583"/>
      <c r="BK67" s="583"/>
      <c r="BL67" s="61"/>
      <c r="BM67" s="629">
        <f t="shared" si="65"/>
        <v>0</v>
      </c>
      <c r="BN67" s="583"/>
      <c r="BO67" s="583"/>
      <c r="BP67" s="583"/>
      <c r="BQ67" s="61"/>
      <c r="BR67" s="629">
        <f t="shared" si="66"/>
        <v>0</v>
      </c>
      <c r="BS67" s="583"/>
      <c r="BT67" s="583"/>
      <c r="BU67" s="583"/>
      <c r="BV67" s="61"/>
      <c r="BW67" s="629">
        <f t="shared" si="67"/>
        <v>0</v>
      </c>
      <c r="BX67" s="583"/>
      <c r="BY67" s="583"/>
      <c r="BZ67" s="583"/>
      <c r="CA67" s="61"/>
      <c r="CB67" s="629">
        <f t="shared" si="68"/>
        <v>0</v>
      </c>
      <c r="CC67" s="583"/>
      <c r="CD67" s="583"/>
      <c r="CE67" s="583"/>
      <c r="CF67" s="61"/>
      <c r="CG67" s="629">
        <f t="shared" si="69"/>
        <v>0</v>
      </c>
      <c r="CH67" s="583"/>
      <c r="CI67" s="583"/>
      <c r="CJ67" s="583"/>
      <c r="CK67" s="61"/>
      <c r="CL67" s="629">
        <f t="shared" si="70"/>
        <v>0</v>
      </c>
      <c r="CM67" s="583"/>
      <c r="CN67" s="583"/>
      <c r="CO67" s="583"/>
      <c r="CP67" s="61"/>
      <c r="CQ67" s="629">
        <f t="shared" si="71"/>
        <v>0</v>
      </c>
      <c r="CR67" s="583"/>
      <c r="CS67" s="583"/>
      <c r="CT67" s="583"/>
      <c r="CU67" s="61"/>
      <c r="CV67" s="629">
        <f t="shared" si="72"/>
        <v>0</v>
      </c>
      <c r="CW67" s="583"/>
      <c r="CX67" s="583"/>
      <c r="CY67" s="583"/>
      <c r="CZ67" s="61"/>
      <c r="DA67" s="629">
        <f t="shared" si="73"/>
        <v>0</v>
      </c>
      <c r="DB67" s="583"/>
      <c r="DC67" s="583"/>
      <c r="DD67" s="583"/>
      <c r="DE67" s="61"/>
      <c r="DF67" s="629">
        <f t="shared" si="74"/>
        <v>0</v>
      </c>
      <c r="DG67" s="583"/>
      <c r="DH67" s="583"/>
      <c r="DI67" s="583"/>
      <c r="DJ67" s="62"/>
    </row>
    <row r="68" spans="1:114" s="63" customFormat="1" ht="15.95" customHeight="1" x14ac:dyDescent="0.25">
      <c r="A68" s="178" t="s">
        <v>267</v>
      </c>
      <c r="B68" s="160" t="s">
        <v>341</v>
      </c>
      <c r="C68" s="193"/>
      <c r="D68" s="55"/>
      <c r="E68" s="56"/>
      <c r="F68" s="56"/>
      <c r="G68" s="196"/>
      <c r="H68" s="64"/>
      <c r="I68" s="483">
        <f t="shared" si="75"/>
        <v>0</v>
      </c>
      <c r="J68" s="506">
        <f>IF(Т_РВО="Перший бакалаврський",IF(Т_ФН="денна",O68*$S$2+T68*$X$2+Y68*$AC$2+AD68*$AH$2+AI68*$AM$2+AN68*$AR$2+AS68*$AW$2+AX68*$BB$2+BC68*$BG$2+BH68*$BL$2+BM68*$BQ$2+BR68*$BV$2+BW68*$CA$2+CB68*$CF$2,O68+T68+Y68+AD68+AI68+AN68+AS68+AX68+BC68+BH68+BM68+BR68+BW68+CB68+CG68+CL68+CQ68+CV68+DA68+DF68),IF(Т_ФН="денна",O68*$S$2+T68*$X$2+Y68*$AC$2+AD68*$AH$2+AI68*$AM$2+AN68*$AR$2,O68+T68+Y68+AD68+AI68+AN68))</f>
        <v>0</v>
      </c>
      <c r="K68" s="506">
        <f>IF(Т_РВО="Перший бакалаврський",IF(Т_ФН="денна",P68*$S$2+U68*$X$2+Z68*$AC$2+AE68*$AH$2+AJ68*$AM$2+AO68*$AR$2+AT68*$AW$2+AY68*$BB$2+BD68*$BG$2+BI68*$BL$2+BN68*$BQ$2+BS68*$BV$2+BX68*$CA$2+CC68*$CF$2,P68+U68+Z68+AE68+AJ68+AO68+AT68+AY68+BD68+BI68+BN68+BS68+BX68+CC68+CH68+CM68+CR68+CW68+DB68+DG68),IF(Т_ФН="денна",P68*$S$2+U68*$X$2+Z68*$AC$2+AE68*$AH$2+AJ68*$AM$2+AO68*$AR$2,P68+U68+Z68+AE68+AJ68+AO68))</f>
        <v>0</v>
      </c>
      <c r="L68" s="506">
        <f>IF(Т_РВО="Перший бакалаврський",IF(Т_ФН="денна",Q68*$S$2+V68*$X$2+AA68*$AC$2+AF68*$AH$2+AK68*$AM$2+AP68*$AR$2+AU68*$AW$2+AZ68*$BB$2+BE68*$BG$2+BJ68*$BL$2+BO68*$BQ$2+BT68*$BV$2+BY68*$CA$2+CD68*$CF$2,Q68+V68+AA68+AF68+AK68+AP68+AU68+AZ68+BE68+BJ68+BO68+BT68+BY68+CD68+CI68+CN68+CS68+CX68+DC68+DH68),IF(Т_ФН="денна",Q68*$S$2+V68*$X$2+AA68*$AC$2+AF68*$AH$2+AK68*$AM$2+AP68*$AR$2,Q68+V68+AA68+AF68+AK68+AP68))</f>
        <v>0</v>
      </c>
      <c r="M68" s="506">
        <f>IF(Т_РВО="Перший бакалаврський",IF(Т_ФН="денна",R68*$S$2+W68*$X$2+AB68*$AC$2+AG68*$AH$2+AL68*$AM$2+AQ68*$AR$2+AV68*$AW$2+BA68*$BB$2+BF68*$BG$2+BK68*$BL$2+BP68*$BQ$2+BU68*$BV$2+BZ68*$CA$2+CE68*$CF$2,R68+W68+AB68+AG68+AL68+AQ68+AV68+BA68+BF68+BK68+BP68+BU68+BZ68+CE68+CJ68+CO68+CT68+CY68+DD68+DI68),IF(Т_ФН="денна",R68*$S$2+W68*$X$2+AB68*$AC$2+AG68*$AH$2+AL68*$AM$2+AQ68*$AR$2,R68+W68+AB68+AG68+AL68+AQ68))</f>
        <v>0</v>
      </c>
      <c r="N68" s="507">
        <f t="shared" ref="N68:N69" si="77">I68-J68</f>
        <v>0</v>
      </c>
      <c r="O68" s="629">
        <f t="shared" si="27"/>
        <v>0</v>
      </c>
      <c r="P68" s="585"/>
      <c r="Q68" s="585"/>
      <c r="R68" s="585"/>
      <c r="S68" s="70"/>
      <c r="T68" s="629">
        <f t="shared" si="56"/>
        <v>0</v>
      </c>
      <c r="U68" s="585"/>
      <c r="V68" s="585"/>
      <c r="W68" s="585"/>
      <c r="X68" s="70"/>
      <c r="Y68" s="629">
        <f t="shared" si="57"/>
        <v>0</v>
      </c>
      <c r="Z68" s="585"/>
      <c r="AA68" s="585"/>
      <c r="AB68" s="585"/>
      <c r="AC68" s="70"/>
      <c r="AD68" s="629">
        <f t="shared" si="58"/>
        <v>0</v>
      </c>
      <c r="AE68" s="585"/>
      <c r="AF68" s="585"/>
      <c r="AG68" s="585"/>
      <c r="AH68" s="70"/>
      <c r="AI68" s="629">
        <f t="shared" si="59"/>
        <v>0</v>
      </c>
      <c r="AJ68" s="585"/>
      <c r="AK68" s="585"/>
      <c r="AL68" s="585"/>
      <c r="AM68" s="70"/>
      <c r="AN68" s="629">
        <f t="shared" si="60"/>
        <v>0</v>
      </c>
      <c r="AO68" s="585"/>
      <c r="AP68" s="585"/>
      <c r="AQ68" s="585"/>
      <c r="AR68" s="70"/>
      <c r="AS68" s="629">
        <f t="shared" si="61"/>
        <v>0</v>
      </c>
      <c r="AT68" s="585"/>
      <c r="AU68" s="585"/>
      <c r="AV68" s="585"/>
      <c r="AW68" s="70"/>
      <c r="AX68" s="629">
        <f t="shared" si="62"/>
        <v>0</v>
      </c>
      <c r="AY68" s="585"/>
      <c r="AZ68" s="585"/>
      <c r="BA68" s="585"/>
      <c r="BB68" s="70"/>
      <c r="BC68" s="629">
        <f t="shared" si="63"/>
        <v>0</v>
      </c>
      <c r="BD68" s="585"/>
      <c r="BE68" s="585"/>
      <c r="BF68" s="585"/>
      <c r="BG68" s="70"/>
      <c r="BH68" s="629">
        <f t="shared" si="64"/>
        <v>0</v>
      </c>
      <c r="BI68" s="585"/>
      <c r="BJ68" s="585"/>
      <c r="BK68" s="585"/>
      <c r="BL68" s="70"/>
      <c r="BM68" s="629">
        <f t="shared" si="65"/>
        <v>0</v>
      </c>
      <c r="BN68" s="585"/>
      <c r="BO68" s="585"/>
      <c r="BP68" s="585"/>
      <c r="BQ68" s="70"/>
      <c r="BR68" s="629">
        <f t="shared" si="66"/>
        <v>0</v>
      </c>
      <c r="BS68" s="585"/>
      <c r="BT68" s="585"/>
      <c r="BU68" s="585"/>
      <c r="BV68" s="70"/>
      <c r="BW68" s="629">
        <f t="shared" si="67"/>
        <v>0</v>
      </c>
      <c r="BX68" s="585"/>
      <c r="BY68" s="585"/>
      <c r="BZ68" s="585"/>
      <c r="CA68" s="70"/>
      <c r="CB68" s="629">
        <f t="shared" si="68"/>
        <v>0</v>
      </c>
      <c r="CC68" s="585"/>
      <c r="CD68" s="585"/>
      <c r="CE68" s="585"/>
      <c r="CF68" s="70"/>
      <c r="CG68" s="629">
        <f t="shared" si="69"/>
        <v>0</v>
      </c>
      <c r="CH68" s="585"/>
      <c r="CI68" s="585"/>
      <c r="CJ68" s="585"/>
      <c r="CK68" s="70"/>
      <c r="CL68" s="629">
        <f t="shared" si="70"/>
        <v>0</v>
      </c>
      <c r="CM68" s="585"/>
      <c r="CN68" s="585"/>
      <c r="CO68" s="585"/>
      <c r="CP68" s="70"/>
      <c r="CQ68" s="629">
        <f t="shared" si="71"/>
        <v>0</v>
      </c>
      <c r="CR68" s="585"/>
      <c r="CS68" s="585"/>
      <c r="CT68" s="585"/>
      <c r="CU68" s="70"/>
      <c r="CV68" s="629">
        <f t="shared" si="72"/>
        <v>0</v>
      </c>
      <c r="CW68" s="585"/>
      <c r="CX68" s="585"/>
      <c r="CY68" s="585"/>
      <c r="CZ68" s="70"/>
      <c r="DA68" s="629">
        <f t="shared" si="73"/>
        <v>0</v>
      </c>
      <c r="DB68" s="585"/>
      <c r="DC68" s="585"/>
      <c r="DD68" s="585"/>
      <c r="DE68" s="70"/>
      <c r="DF68" s="629">
        <f t="shared" si="74"/>
        <v>0</v>
      </c>
      <c r="DG68" s="585"/>
      <c r="DH68" s="585"/>
      <c r="DI68" s="585"/>
      <c r="DJ68" s="71"/>
    </row>
    <row r="69" spans="1:114" s="63" customFormat="1" ht="15.95" customHeight="1" x14ac:dyDescent="0.25">
      <c r="A69" s="179"/>
      <c r="B69" s="161"/>
      <c r="C69" s="193"/>
      <c r="D69" s="65"/>
      <c r="E69" s="194"/>
      <c r="F69" s="195"/>
      <c r="G69" s="196"/>
      <c r="H69" s="64"/>
      <c r="I69" s="485">
        <f t="shared" ref="I69" si="78">H69*30</f>
        <v>0</v>
      </c>
      <c r="J69" s="619">
        <f>IF(Т_РВО="Перший бакалаврський",IF(Т_ФН="денна",O69*$S$2+T69*$X$2+Y69*$AC$2+AD69*$AH$2+AI69*$AM$2+AN69*$AR$2+AS69*$AW$2+AX69*$BB$2+BC69*$BG$2+BH69*$BL$2+BM69*$BQ$2+BR69*$BV$2+BW69*$CA$2+CB69*$CF$2,O69+T69+Y69+AD69+AI69+AN69+AS69+AX69+BC69+BH69+BM69+BR69+BW69+CB69+CG69+CL69+CQ69+CV69+DA69+DF69),IF(Т_ФН="денна",O69*$S$2+T69*$X$2+Y69*$AC$2+AD69*$AH$2+AI69*$AM$2+AN69*$AR$2,O69+T69+Y69+AD69+AI69+AN69))</f>
        <v>0</v>
      </c>
      <c r="K69" s="506">
        <f>IF(Т_РВО="Перший бакалаврський",IF(Т_ФН="денна",P69*$S$2+U69*$X$2+Z69*$AC$2+AE69*$AH$2+AJ69*$AM$2+AO69*$AR$2+AT69*$AW$2+AY69*$BB$2+BD69*$BG$2+BI69*$BL$2+BN69*$BQ$2+BS69*$BV$2+BX69*$CA$2+CC69*$CF$2,P69+U69+Z69+AE69+AJ69+AO69+AT69+AY69+BD69+BI69+BN69+BS69+BX69+CC69+CH69+CM69+CR69+CW69+DB69+DG69),IF(Т_ФН="денна",P69*$S$2+U69*$X$2+Z69*$AC$2+AE69*$AH$2+AJ69*$AM$2+AO69*$AR$2,P69+U69+Z69+AE69+AJ69+AO69))</f>
        <v>0</v>
      </c>
      <c r="L69" s="506">
        <f>IF(Т_РВО="Перший бакалаврський",IF(Т_ФН="денна",Q69*$S$2+V69*$X$2+AA69*$AC$2+AF69*$AH$2+AK69*$AM$2+AP69*$AR$2+AU69*$AW$2+AZ69*$BB$2+BE69*$BG$2+BJ69*$BL$2+BO69*$BQ$2+BT69*$BV$2+BY69*$CA$2+CD69*$CF$2,Q69+V69+AA69+AF69+AK69+AP69+AU69+AZ69+BE69+BJ69+BO69+BT69+BY69+CD69+CI69+CN69+CS69+CX69+DC69+DH69),IF(Т_ФН="денна",Q69*$S$2+V69*$X$2+AA69*$AC$2+AF69*$AH$2+AK69*$AM$2+AP69*$AR$2,Q69+V69+AA69+AF69+AK69+AP69))</f>
        <v>0</v>
      </c>
      <c r="M69" s="506">
        <f>IF(Т_РВО="Перший бакалаврський",IF(Т_ФН="денна",R69*$S$2+W69*$X$2+AB69*$AC$2+AG69*$AH$2+AL69*$AM$2+AQ69*$AR$2+AV69*$AW$2+BA69*$BB$2+BF69*$BG$2+BK69*$BL$2+BP69*$BQ$2+BU69*$BV$2+BZ69*$CA$2+CE69*$CF$2,R69+W69+AB69+AG69+AL69+AQ69+AV69+BA69+BF69+BK69+BP69+BU69+BZ69+CE69+CJ69+CO69+CT69+CY69+DD69+DI69),IF(Т_ФН="денна",R69*$S$2+W69*$X$2+AB69*$AC$2+AG69*$AH$2+AL69*$AM$2+AQ69*$AR$2,R69+W69+AB69+AG69+AL69+AQ69))</f>
        <v>0</v>
      </c>
      <c r="N69" s="620">
        <f t="shared" si="77"/>
        <v>0</v>
      </c>
      <c r="O69" s="629">
        <f t="shared" si="27"/>
        <v>0</v>
      </c>
      <c r="P69" s="584"/>
      <c r="Q69" s="584"/>
      <c r="R69" s="584"/>
      <c r="S69" s="74"/>
      <c r="T69" s="629">
        <f t="shared" si="56"/>
        <v>0</v>
      </c>
      <c r="U69" s="584"/>
      <c r="V69" s="584"/>
      <c r="W69" s="584"/>
      <c r="X69" s="74"/>
      <c r="Y69" s="629">
        <f t="shared" si="57"/>
        <v>0</v>
      </c>
      <c r="Z69" s="584"/>
      <c r="AA69" s="584"/>
      <c r="AB69" s="584"/>
      <c r="AC69" s="74"/>
      <c r="AD69" s="629">
        <f t="shared" si="58"/>
        <v>0</v>
      </c>
      <c r="AE69" s="584"/>
      <c r="AF69" s="584"/>
      <c r="AG69" s="584"/>
      <c r="AH69" s="74"/>
      <c r="AI69" s="629">
        <f t="shared" si="59"/>
        <v>0</v>
      </c>
      <c r="AJ69" s="584"/>
      <c r="AK69" s="584"/>
      <c r="AL69" s="584"/>
      <c r="AM69" s="74"/>
      <c r="AN69" s="629">
        <f t="shared" si="60"/>
        <v>0</v>
      </c>
      <c r="AO69" s="584"/>
      <c r="AP69" s="584"/>
      <c r="AQ69" s="584"/>
      <c r="AR69" s="74"/>
      <c r="AS69" s="629">
        <f t="shared" si="61"/>
        <v>0</v>
      </c>
      <c r="AT69" s="584"/>
      <c r="AU69" s="584"/>
      <c r="AV69" s="584"/>
      <c r="AW69" s="74"/>
      <c r="AX69" s="629">
        <f t="shared" si="62"/>
        <v>0</v>
      </c>
      <c r="AY69" s="584"/>
      <c r="AZ69" s="584"/>
      <c r="BA69" s="584"/>
      <c r="BB69" s="74"/>
      <c r="BC69" s="629">
        <f t="shared" si="63"/>
        <v>0</v>
      </c>
      <c r="BD69" s="584"/>
      <c r="BE69" s="584"/>
      <c r="BF69" s="584"/>
      <c r="BG69" s="74"/>
      <c r="BH69" s="629">
        <f t="shared" si="64"/>
        <v>0</v>
      </c>
      <c r="BI69" s="584"/>
      <c r="BJ69" s="584"/>
      <c r="BK69" s="584"/>
      <c r="BL69" s="74"/>
      <c r="BM69" s="629">
        <f t="shared" si="65"/>
        <v>0</v>
      </c>
      <c r="BN69" s="584"/>
      <c r="BO69" s="584"/>
      <c r="BP69" s="584"/>
      <c r="BQ69" s="74"/>
      <c r="BR69" s="629">
        <f t="shared" si="66"/>
        <v>0</v>
      </c>
      <c r="BS69" s="584"/>
      <c r="BT69" s="584"/>
      <c r="BU69" s="584"/>
      <c r="BV69" s="74"/>
      <c r="BW69" s="629">
        <f t="shared" si="67"/>
        <v>0</v>
      </c>
      <c r="BX69" s="584"/>
      <c r="BY69" s="584"/>
      <c r="BZ69" s="584"/>
      <c r="CA69" s="74"/>
      <c r="CB69" s="629">
        <f t="shared" si="68"/>
        <v>0</v>
      </c>
      <c r="CC69" s="584"/>
      <c r="CD69" s="584"/>
      <c r="CE69" s="584"/>
      <c r="CF69" s="74"/>
      <c r="CG69" s="629">
        <f t="shared" si="69"/>
        <v>0</v>
      </c>
      <c r="CH69" s="584"/>
      <c r="CI69" s="584"/>
      <c r="CJ69" s="584"/>
      <c r="CK69" s="74"/>
      <c r="CL69" s="629">
        <f t="shared" si="70"/>
        <v>0</v>
      </c>
      <c r="CM69" s="584"/>
      <c r="CN69" s="584"/>
      <c r="CO69" s="584"/>
      <c r="CP69" s="74"/>
      <c r="CQ69" s="629">
        <f t="shared" si="71"/>
        <v>0</v>
      </c>
      <c r="CR69" s="584"/>
      <c r="CS69" s="584"/>
      <c r="CT69" s="584"/>
      <c r="CU69" s="74"/>
      <c r="CV69" s="629">
        <f t="shared" si="72"/>
        <v>0</v>
      </c>
      <c r="CW69" s="584"/>
      <c r="CX69" s="584"/>
      <c r="CY69" s="584"/>
      <c r="CZ69" s="74"/>
      <c r="DA69" s="629">
        <f t="shared" si="73"/>
        <v>0</v>
      </c>
      <c r="DB69" s="584"/>
      <c r="DC69" s="584"/>
      <c r="DD69" s="584"/>
      <c r="DE69" s="74"/>
      <c r="DF69" s="629">
        <f t="shared" si="74"/>
        <v>0</v>
      </c>
      <c r="DG69" s="584"/>
      <c r="DH69" s="584"/>
      <c r="DI69" s="584"/>
      <c r="DJ69" s="75"/>
    </row>
    <row r="70" spans="1:114" s="63" customFormat="1" ht="15.95" customHeight="1" x14ac:dyDescent="0.25">
      <c r="A70" s="609" t="s">
        <v>139</v>
      </c>
      <c r="B70" s="610"/>
      <c r="C70" s="610"/>
      <c r="D70" s="610"/>
      <c r="E70" s="610"/>
      <c r="F70" s="610"/>
      <c r="G70" s="611"/>
      <c r="H70" s="627">
        <f>SUM(H54:H69)</f>
        <v>0</v>
      </c>
      <c r="I70" s="628">
        <f>SUM(I54:I69)</f>
        <v>0</v>
      </c>
      <c r="J70" s="628">
        <f t="shared" ref="J70:N70" si="79">SUM(J54:J69)</f>
        <v>0</v>
      </c>
      <c r="K70" s="628">
        <f t="shared" si="79"/>
        <v>0</v>
      </c>
      <c r="L70" s="628">
        <f t="shared" si="79"/>
        <v>0</v>
      </c>
      <c r="M70" s="628">
        <f t="shared" si="79"/>
        <v>0</v>
      </c>
      <c r="N70" s="628">
        <f t="shared" si="79"/>
        <v>0</v>
      </c>
      <c r="O70" s="615">
        <f t="shared" ref="O70:DJ70" si="80">SUM(O54:O69)</f>
        <v>0</v>
      </c>
      <c r="P70" s="617"/>
      <c r="Q70" s="617"/>
      <c r="R70" s="617"/>
      <c r="S70" s="624">
        <f t="shared" si="80"/>
        <v>0</v>
      </c>
      <c r="T70" s="615">
        <f t="shared" si="80"/>
        <v>0</v>
      </c>
      <c r="U70" s="617"/>
      <c r="V70" s="617"/>
      <c r="W70" s="617"/>
      <c r="X70" s="624">
        <f t="shared" si="80"/>
        <v>0</v>
      </c>
      <c r="Y70" s="615">
        <f t="shared" si="80"/>
        <v>0</v>
      </c>
      <c r="Z70" s="617"/>
      <c r="AA70" s="617"/>
      <c r="AB70" s="617"/>
      <c r="AC70" s="624">
        <f t="shared" si="80"/>
        <v>0</v>
      </c>
      <c r="AD70" s="615">
        <f t="shared" si="80"/>
        <v>0</v>
      </c>
      <c r="AE70" s="617"/>
      <c r="AF70" s="617"/>
      <c r="AG70" s="617"/>
      <c r="AH70" s="624">
        <f t="shared" si="80"/>
        <v>0</v>
      </c>
      <c r="AI70" s="615">
        <f t="shared" si="80"/>
        <v>0</v>
      </c>
      <c r="AJ70" s="617"/>
      <c r="AK70" s="617"/>
      <c r="AL70" s="617"/>
      <c r="AM70" s="624">
        <f t="shared" si="80"/>
        <v>0</v>
      </c>
      <c r="AN70" s="615">
        <f t="shared" si="80"/>
        <v>0</v>
      </c>
      <c r="AO70" s="617"/>
      <c r="AP70" s="617"/>
      <c r="AQ70" s="617"/>
      <c r="AR70" s="624">
        <f t="shared" si="80"/>
        <v>0</v>
      </c>
      <c r="AS70" s="615">
        <f t="shared" si="80"/>
        <v>0</v>
      </c>
      <c r="AT70" s="617"/>
      <c r="AU70" s="617"/>
      <c r="AV70" s="617"/>
      <c r="AW70" s="624">
        <f t="shared" si="80"/>
        <v>0</v>
      </c>
      <c r="AX70" s="615">
        <f t="shared" si="80"/>
        <v>0</v>
      </c>
      <c r="AY70" s="617"/>
      <c r="AZ70" s="617"/>
      <c r="BA70" s="617"/>
      <c r="BB70" s="624">
        <f t="shared" si="80"/>
        <v>0</v>
      </c>
      <c r="BC70" s="615">
        <f t="shared" si="80"/>
        <v>0</v>
      </c>
      <c r="BD70" s="617"/>
      <c r="BE70" s="617"/>
      <c r="BF70" s="617"/>
      <c r="BG70" s="624">
        <f t="shared" si="80"/>
        <v>0</v>
      </c>
      <c r="BH70" s="615">
        <f t="shared" si="80"/>
        <v>0</v>
      </c>
      <c r="BI70" s="617"/>
      <c r="BJ70" s="617"/>
      <c r="BK70" s="617"/>
      <c r="BL70" s="624">
        <f t="shared" si="80"/>
        <v>0</v>
      </c>
      <c r="BM70" s="615">
        <f t="shared" si="80"/>
        <v>0</v>
      </c>
      <c r="BN70" s="617"/>
      <c r="BO70" s="617"/>
      <c r="BP70" s="617"/>
      <c r="BQ70" s="624">
        <f t="shared" si="80"/>
        <v>0</v>
      </c>
      <c r="BR70" s="615">
        <f t="shared" si="80"/>
        <v>0</v>
      </c>
      <c r="BS70" s="617"/>
      <c r="BT70" s="617"/>
      <c r="BU70" s="617"/>
      <c r="BV70" s="624">
        <f t="shared" si="80"/>
        <v>0</v>
      </c>
      <c r="BW70" s="615">
        <f t="shared" si="80"/>
        <v>0</v>
      </c>
      <c r="BX70" s="617"/>
      <c r="BY70" s="617"/>
      <c r="BZ70" s="617"/>
      <c r="CA70" s="624">
        <f t="shared" si="80"/>
        <v>0</v>
      </c>
      <c r="CB70" s="615">
        <f t="shared" si="80"/>
        <v>0</v>
      </c>
      <c r="CC70" s="617"/>
      <c r="CD70" s="617"/>
      <c r="CE70" s="617"/>
      <c r="CF70" s="624">
        <f t="shared" si="80"/>
        <v>0</v>
      </c>
      <c r="CG70" s="615">
        <f t="shared" si="80"/>
        <v>0</v>
      </c>
      <c r="CH70" s="617"/>
      <c r="CI70" s="617"/>
      <c r="CJ70" s="617"/>
      <c r="CK70" s="624">
        <f t="shared" si="80"/>
        <v>0</v>
      </c>
      <c r="CL70" s="615">
        <f t="shared" si="80"/>
        <v>0</v>
      </c>
      <c r="CM70" s="617"/>
      <c r="CN70" s="617"/>
      <c r="CO70" s="617"/>
      <c r="CP70" s="624">
        <f t="shared" si="80"/>
        <v>0</v>
      </c>
      <c r="CQ70" s="615">
        <f t="shared" si="80"/>
        <v>0</v>
      </c>
      <c r="CR70" s="617"/>
      <c r="CS70" s="617"/>
      <c r="CT70" s="617"/>
      <c r="CU70" s="624">
        <f t="shared" si="80"/>
        <v>0</v>
      </c>
      <c r="CV70" s="615">
        <f t="shared" si="80"/>
        <v>0</v>
      </c>
      <c r="CW70" s="617"/>
      <c r="CX70" s="617"/>
      <c r="CY70" s="617"/>
      <c r="CZ70" s="624">
        <f t="shared" si="80"/>
        <v>0</v>
      </c>
      <c r="DA70" s="615">
        <f t="shared" si="80"/>
        <v>0</v>
      </c>
      <c r="DB70" s="617"/>
      <c r="DC70" s="617"/>
      <c r="DD70" s="617"/>
      <c r="DE70" s="624">
        <f t="shared" si="80"/>
        <v>0</v>
      </c>
      <c r="DF70" s="615">
        <f t="shared" si="80"/>
        <v>0</v>
      </c>
      <c r="DG70" s="617"/>
      <c r="DH70" s="617"/>
      <c r="DI70" s="617"/>
      <c r="DJ70" s="624">
        <f t="shared" si="80"/>
        <v>0</v>
      </c>
    </row>
    <row r="71" spans="1:114" s="63" customFormat="1" ht="15.95" customHeight="1" x14ac:dyDescent="0.25">
      <c r="A71" s="186" t="s">
        <v>143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5"/>
    </row>
    <row r="72" spans="1:114" s="63" customFormat="1" ht="15.95" customHeight="1" x14ac:dyDescent="0.25">
      <c r="A72" s="186" t="s">
        <v>206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5"/>
    </row>
    <row r="73" spans="1:114" s="63" customFormat="1" ht="15.95" customHeight="1" x14ac:dyDescent="0.25">
      <c r="A73" s="178" t="s">
        <v>116</v>
      </c>
      <c r="B73" s="160" t="s">
        <v>207</v>
      </c>
      <c r="C73" s="54"/>
      <c r="D73" s="55"/>
      <c r="E73" s="56"/>
      <c r="F73" s="183"/>
      <c r="G73" s="57"/>
      <c r="H73" s="206"/>
      <c r="I73" s="483">
        <f>H73*30</f>
        <v>0</v>
      </c>
      <c r="J73" s="506">
        <f>IF(Т_РВО="Перший бакалаврський",IF(Т_ФН="денна",O73*$S$2+T73*$X$2+Y73*$AC$2+AD73*$AH$2+AI73*$AM$2+AN73*$AR$2+AS73*$AW$2+AX73*$BB$2+BC73*$BG$2+BH73*$BL$2+BM73*$BQ$2+BR73*$BV$2+BW73*$CA$2+CB73*$CF$2,O73+T73+Y73+AD73+AI73+AN73+AS73+AX73+BC73+BH73+BM73+BR73+BW73+CB73+CG73+CL73+CQ73+CV73+DA73+DF73),IF(Т_ФН="денна",O73*$S$2+T73*$X$2+Y73*$AC$2+AD73*$AH$2+AI73*$AM$2+AN73*$AR$2,O73+T73+Y73+AD73+AI73+AN73))</f>
        <v>0</v>
      </c>
      <c r="K73" s="506">
        <f>IF(Т_РВО="Перший бакалаврський",IF(Т_ФН="денна",P73*$S$2+U73*$X$2+Z73*$AC$2+AE73*$AH$2+AJ73*$AM$2+AO73*$AR$2+AT73*$AW$2+AY73*$BB$2+BD73*$BG$2+BI73*$BL$2+BN73*$BQ$2+BS73*$BV$2+BX73*$CA$2+CC73*$CF$2,P73+U73+Z73+AE73+AJ73+AO73+AT73+AY73+BD73+BI73+BN73+BS73+BX73+CC73+CH73+CM73+CR73+CW73+DB73+DG73),IF(Т_ФН="денна",P73*$S$2+U73*$X$2+Z73*$AC$2+AE73*$AH$2+AJ73*$AM$2+AO73*$AR$2,P73+U73+Z73+AE73+AJ73+AO73))</f>
        <v>0</v>
      </c>
      <c r="L73" s="506">
        <f>IF(Т_РВО="Перший бакалаврський",IF(Т_ФН="денна",Q73*$S$2+V73*$X$2+AA73*$AC$2+AF73*$AH$2+AK73*$AM$2+AP73*$AR$2+AU73*$AW$2+AZ73*$BB$2+BE73*$BG$2+BJ73*$BL$2+BO73*$BQ$2+BT73*$BV$2+BY73*$CA$2+CD73*$CF$2,Q73+V73+AA73+AF73+AK73+AP73+AU73+AZ73+BE73+BJ73+BO73+BT73+BY73+CD73+CI73+CN73+CS73+CX73+DC73+DH73),IF(Т_ФН="денна",Q73*$S$2+V73*$X$2+AA73*$AC$2+AF73*$AH$2+AK73*$AM$2+AP73*$AR$2,Q73+V73+AA73+AF73+AK73+AP73))</f>
        <v>0</v>
      </c>
      <c r="M73" s="506">
        <f>IF(Т_РВО="Перший бакалаврський",IF(Т_ФН="денна",R73*$S$2+W73*$X$2+AB73*$AC$2+AG73*$AH$2+AL73*$AM$2+AQ73*$AR$2+AV73*$AW$2+BA73*$BB$2+BF73*$BG$2+BK73*$BL$2+BP73*$BQ$2+BU73*$BV$2+BZ73*$CA$2+CE73*$CF$2,R73+W73+AB73+AG73+AL73+AQ73+AV73+BA73+BF73+BK73+BP73+BU73+BZ73+CE73+CJ73+CO73+CT73+CY73+DD73+DI73),IF(Т_ФН="денна",R73*$S$2+W73*$X$2+AB73*$AC$2+AG73*$AH$2+AL73*$AM$2+AQ73*$AR$2,R73+W73+AB73+AG73+AL73+AQ73))</f>
        <v>0</v>
      </c>
      <c r="N73" s="507">
        <f>I73-J73</f>
        <v>0</v>
      </c>
      <c r="O73" s="629">
        <f t="shared" ref="O73:O109" si="81">P73+Q73+R73</f>
        <v>0</v>
      </c>
      <c r="P73" s="583"/>
      <c r="Q73" s="583"/>
      <c r="R73" s="583"/>
      <c r="S73" s="61"/>
      <c r="T73" s="629">
        <f t="shared" ref="T73:T90" si="82">U73+V73+W73</f>
        <v>0</v>
      </c>
      <c r="U73" s="583"/>
      <c r="V73" s="583"/>
      <c r="W73" s="583"/>
      <c r="X73" s="61"/>
      <c r="Y73" s="629">
        <f t="shared" ref="Y73:Y90" si="83">Z73+AA73+AB73</f>
        <v>0</v>
      </c>
      <c r="Z73" s="590"/>
      <c r="AA73" s="590"/>
      <c r="AB73" s="590"/>
      <c r="AC73" s="76"/>
      <c r="AD73" s="629">
        <f t="shared" ref="AD73:AD90" si="84">AE73+AF73+AG73</f>
        <v>0</v>
      </c>
      <c r="AE73" s="590"/>
      <c r="AF73" s="590"/>
      <c r="AG73" s="590"/>
      <c r="AH73" s="76"/>
      <c r="AI73" s="629">
        <f t="shared" ref="AI73:AI90" si="85">AJ73+AK73+AL73</f>
        <v>0</v>
      </c>
      <c r="AJ73" s="583"/>
      <c r="AK73" s="583"/>
      <c r="AL73" s="583"/>
      <c r="AM73" s="61"/>
      <c r="AN73" s="629">
        <f t="shared" ref="AN73:AN90" si="86">AO73+AP73+AQ73</f>
        <v>0</v>
      </c>
      <c r="AO73" s="583"/>
      <c r="AP73" s="583"/>
      <c r="AQ73" s="583"/>
      <c r="AR73" s="61"/>
      <c r="AS73" s="629">
        <f t="shared" ref="AS73:AS90" si="87">AT73+AU73+AV73</f>
        <v>0</v>
      </c>
      <c r="AT73" s="583"/>
      <c r="AU73" s="583"/>
      <c r="AV73" s="583"/>
      <c r="AW73" s="61"/>
      <c r="AX73" s="629">
        <f t="shared" ref="AX73:AX90" si="88">AY73+AZ73+BA73</f>
        <v>0</v>
      </c>
      <c r="AY73" s="583"/>
      <c r="AZ73" s="583"/>
      <c r="BA73" s="583"/>
      <c r="BB73" s="61"/>
      <c r="BC73" s="629">
        <f t="shared" ref="BC73:BC90" si="89">BD73+BE73+BF73</f>
        <v>0</v>
      </c>
      <c r="BD73" s="583"/>
      <c r="BE73" s="583"/>
      <c r="BF73" s="583"/>
      <c r="BG73" s="61"/>
      <c r="BH73" s="629">
        <f t="shared" ref="BH73:BH90" si="90">BI73+BJ73+BK73</f>
        <v>0</v>
      </c>
      <c r="BI73" s="583"/>
      <c r="BJ73" s="583"/>
      <c r="BK73" s="583"/>
      <c r="BL73" s="61"/>
      <c r="BM73" s="629">
        <f t="shared" ref="BM73:BM90" si="91">BN73+BO73+BP73</f>
        <v>0</v>
      </c>
      <c r="BN73" s="583"/>
      <c r="BO73" s="583"/>
      <c r="BP73" s="583"/>
      <c r="BQ73" s="61"/>
      <c r="BR73" s="629">
        <f t="shared" ref="BR73:BR90" si="92">BS73+BT73+BU73</f>
        <v>0</v>
      </c>
      <c r="BS73" s="583"/>
      <c r="BT73" s="583"/>
      <c r="BU73" s="583"/>
      <c r="BV73" s="61"/>
      <c r="BW73" s="629">
        <f t="shared" ref="BW73:BW90" si="93">BX73+BY73+BZ73</f>
        <v>0</v>
      </c>
      <c r="BX73" s="583"/>
      <c r="BY73" s="583"/>
      <c r="BZ73" s="583"/>
      <c r="CA73" s="61"/>
      <c r="CB73" s="629">
        <f t="shared" ref="CB73:CB90" si="94">CC73+CD73+CE73</f>
        <v>0</v>
      </c>
      <c r="CC73" s="583"/>
      <c r="CD73" s="583"/>
      <c r="CE73" s="583"/>
      <c r="CF73" s="61"/>
      <c r="CG73" s="629">
        <f t="shared" ref="CG73:CG90" si="95">CH73+CI73+CJ73</f>
        <v>0</v>
      </c>
      <c r="CH73" s="583"/>
      <c r="CI73" s="583"/>
      <c r="CJ73" s="583"/>
      <c r="CK73" s="61"/>
      <c r="CL73" s="629">
        <f t="shared" ref="CL73:CL90" si="96">CM73+CN73+CO73</f>
        <v>0</v>
      </c>
      <c r="CM73" s="583"/>
      <c r="CN73" s="583"/>
      <c r="CO73" s="583"/>
      <c r="CP73" s="62"/>
      <c r="CQ73" s="629">
        <f t="shared" ref="CQ73:CQ90" si="97">CR73+CS73+CT73</f>
        <v>0</v>
      </c>
      <c r="CR73" s="583"/>
      <c r="CS73" s="583"/>
      <c r="CT73" s="583"/>
      <c r="CU73" s="61"/>
      <c r="CV73" s="629">
        <f t="shared" ref="CV73:CV90" si="98">CW73+CX73+CY73</f>
        <v>0</v>
      </c>
      <c r="CW73" s="583"/>
      <c r="CX73" s="583"/>
      <c r="CY73" s="583"/>
      <c r="CZ73" s="61"/>
      <c r="DA73" s="629">
        <f t="shared" ref="DA73:DA90" si="99">DB73+DC73+DD73</f>
        <v>0</v>
      </c>
      <c r="DB73" s="583"/>
      <c r="DC73" s="583"/>
      <c r="DD73" s="583"/>
      <c r="DE73" s="61"/>
      <c r="DF73" s="629">
        <f t="shared" ref="DF73:DF90" si="100">DG73+DH73+DI73</f>
        <v>0</v>
      </c>
      <c r="DG73" s="583"/>
      <c r="DH73" s="583"/>
      <c r="DI73" s="583"/>
      <c r="DJ73" s="62"/>
    </row>
    <row r="74" spans="1:114" s="63" customFormat="1" ht="15.95" customHeight="1" x14ac:dyDescent="0.25">
      <c r="A74" s="178" t="s">
        <v>117</v>
      </c>
      <c r="B74" s="160" t="s">
        <v>271</v>
      </c>
      <c r="C74" s="193"/>
      <c r="D74" s="197"/>
      <c r="E74" s="198"/>
      <c r="F74" s="199"/>
      <c r="G74" s="196"/>
      <c r="H74" s="208"/>
      <c r="I74" s="483">
        <f t="shared" ref="I74:I88" si="101">H74*30</f>
        <v>0</v>
      </c>
      <c r="J74" s="506">
        <f>IF(Т_РВО="Перший бакалаврський",IF(Т_ФН="денна",O74*$S$2+T74*$X$2+Y74*$AC$2+AD74*$AH$2+AI74*$AM$2+AN74*$AR$2+AS74*$AW$2+AX74*$BB$2+BC74*$BG$2+BH74*$BL$2+BM74*$BQ$2+BR74*$BV$2+BW74*$CA$2+CB74*$CF$2,O74+T74+Y74+AD74+AI74+AN74+AS74+AX74+BC74+BH74+BM74+BR74+BW74+CB74+CG74+CL74+CQ74+CV74+DA74+DF74),IF(Т_ФН="денна",O74*$S$2+T74*$X$2+Y74*$AC$2+AD74*$AH$2+AI74*$AM$2+AN74*$AR$2,O74+T74+Y74+AD74+AI74+AN74))</f>
        <v>0</v>
      </c>
      <c r="K74" s="506">
        <f>IF(Т_РВО="Перший бакалаврський",IF(Т_ФН="денна",P74*$S$2+U74*$X$2+Z74*$AC$2+AE74*$AH$2+AJ74*$AM$2+AO74*$AR$2+AT74*$AW$2+AY74*$BB$2+BD74*$BG$2+BI74*$BL$2+BN74*$BQ$2+BS74*$BV$2+BX74*$CA$2+CC74*$CF$2,P74+U74+Z74+AE74+AJ74+AO74+AT74+AY74+BD74+BI74+BN74+BS74+BX74+CC74+CH74+CM74+CR74+CW74+DB74+DG74),IF(Т_ФН="денна",P74*$S$2+U74*$X$2+Z74*$AC$2+AE74*$AH$2+AJ74*$AM$2+AO74*$AR$2,P74+U74+Z74+AE74+AJ74+AO74))</f>
        <v>0</v>
      </c>
      <c r="L74" s="506">
        <f>IF(Т_РВО="Перший бакалаврський",IF(Т_ФН="денна",Q74*$S$2+V74*$X$2+AA74*$AC$2+AF74*$AH$2+AK74*$AM$2+AP74*$AR$2+AU74*$AW$2+AZ74*$BB$2+BE74*$BG$2+BJ74*$BL$2+BO74*$BQ$2+BT74*$BV$2+BY74*$CA$2+CD74*$CF$2,Q74+V74+AA74+AF74+AK74+AP74+AU74+AZ74+BE74+BJ74+BO74+BT74+BY74+CD74+CI74+CN74+CS74+CX74+DC74+DH74),IF(Т_ФН="денна",Q74*$S$2+V74*$X$2+AA74*$AC$2+AF74*$AH$2+AK74*$AM$2+AP74*$AR$2,Q74+V74+AA74+AF74+AK74+AP74))</f>
        <v>0</v>
      </c>
      <c r="M74" s="506">
        <f>IF(Т_РВО="Перший бакалаврський",IF(Т_ФН="денна",R74*$S$2+W74*$X$2+AB74*$AC$2+AG74*$AH$2+AL74*$AM$2+AQ74*$AR$2+AV74*$AW$2+BA74*$BB$2+BF74*$BG$2+BK74*$BL$2+BP74*$BQ$2+BU74*$BV$2+BZ74*$CA$2+CE74*$CF$2,R74+W74+AB74+AG74+AL74+AQ74+AV74+BA74+BF74+BK74+BP74+BU74+BZ74+CE74+CJ74+CO74+CT74+CY74+DD74+DI74),IF(Т_ФН="денна",R74*$S$2+W74*$X$2+AB74*$AC$2+AG74*$AH$2+AL74*$AM$2+AQ74*$AR$2,R74+W74+AB74+AG74+AL74+AQ74))</f>
        <v>0</v>
      </c>
      <c r="N74" s="507">
        <f t="shared" ref="N74:N88" si="102">I74-J74</f>
        <v>0</v>
      </c>
      <c r="O74" s="629">
        <f t="shared" si="81"/>
        <v>0</v>
      </c>
      <c r="P74" s="584"/>
      <c r="Q74" s="584"/>
      <c r="R74" s="584"/>
      <c r="S74" s="74"/>
      <c r="T74" s="629">
        <f t="shared" si="82"/>
        <v>0</v>
      </c>
      <c r="U74" s="584"/>
      <c r="V74" s="584"/>
      <c r="W74" s="584"/>
      <c r="X74" s="74"/>
      <c r="Y74" s="629">
        <f t="shared" si="83"/>
        <v>0</v>
      </c>
      <c r="Z74" s="591"/>
      <c r="AA74" s="591"/>
      <c r="AB74" s="591"/>
      <c r="AC74" s="192"/>
      <c r="AD74" s="629">
        <f t="shared" si="84"/>
        <v>0</v>
      </c>
      <c r="AE74" s="591"/>
      <c r="AF74" s="591"/>
      <c r="AG74" s="591"/>
      <c r="AH74" s="192"/>
      <c r="AI74" s="629">
        <f t="shared" si="85"/>
        <v>0</v>
      </c>
      <c r="AJ74" s="584"/>
      <c r="AK74" s="584"/>
      <c r="AL74" s="584"/>
      <c r="AM74" s="74"/>
      <c r="AN74" s="629">
        <f t="shared" si="86"/>
        <v>0</v>
      </c>
      <c r="AO74" s="584"/>
      <c r="AP74" s="584"/>
      <c r="AQ74" s="584"/>
      <c r="AR74" s="74"/>
      <c r="AS74" s="629">
        <f t="shared" si="87"/>
        <v>0</v>
      </c>
      <c r="AT74" s="584"/>
      <c r="AU74" s="584"/>
      <c r="AV74" s="584"/>
      <c r="AW74" s="74"/>
      <c r="AX74" s="629">
        <f t="shared" si="88"/>
        <v>0</v>
      </c>
      <c r="AY74" s="584"/>
      <c r="AZ74" s="584"/>
      <c r="BA74" s="584"/>
      <c r="BB74" s="74"/>
      <c r="BC74" s="629">
        <f t="shared" si="89"/>
        <v>0</v>
      </c>
      <c r="BD74" s="584"/>
      <c r="BE74" s="584"/>
      <c r="BF74" s="584"/>
      <c r="BG74" s="74"/>
      <c r="BH74" s="629">
        <f t="shared" si="90"/>
        <v>0</v>
      </c>
      <c r="BI74" s="584"/>
      <c r="BJ74" s="584"/>
      <c r="BK74" s="584"/>
      <c r="BL74" s="74"/>
      <c r="BM74" s="629">
        <f t="shared" si="91"/>
        <v>0</v>
      </c>
      <c r="BN74" s="584"/>
      <c r="BO74" s="584"/>
      <c r="BP74" s="584"/>
      <c r="BQ74" s="74"/>
      <c r="BR74" s="629">
        <f t="shared" si="92"/>
        <v>0</v>
      </c>
      <c r="BS74" s="584"/>
      <c r="BT74" s="584"/>
      <c r="BU74" s="584"/>
      <c r="BV74" s="74"/>
      <c r="BW74" s="629">
        <f t="shared" si="93"/>
        <v>0</v>
      </c>
      <c r="BX74" s="584"/>
      <c r="BY74" s="584"/>
      <c r="BZ74" s="584"/>
      <c r="CA74" s="74"/>
      <c r="CB74" s="629">
        <f t="shared" si="94"/>
        <v>0</v>
      </c>
      <c r="CC74" s="584"/>
      <c r="CD74" s="584"/>
      <c r="CE74" s="584"/>
      <c r="CF74" s="74"/>
      <c r="CG74" s="629">
        <f t="shared" si="95"/>
        <v>0</v>
      </c>
      <c r="CH74" s="584"/>
      <c r="CI74" s="584"/>
      <c r="CJ74" s="584"/>
      <c r="CK74" s="74"/>
      <c r="CL74" s="629">
        <f t="shared" si="96"/>
        <v>0</v>
      </c>
      <c r="CM74" s="584"/>
      <c r="CN74" s="584"/>
      <c r="CO74" s="584"/>
      <c r="CP74" s="75"/>
      <c r="CQ74" s="629">
        <f t="shared" si="97"/>
        <v>0</v>
      </c>
      <c r="CR74" s="584"/>
      <c r="CS74" s="584"/>
      <c r="CT74" s="584"/>
      <c r="CU74" s="74"/>
      <c r="CV74" s="629">
        <f t="shared" si="98"/>
        <v>0</v>
      </c>
      <c r="CW74" s="584"/>
      <c r="CX74" s="584"/>
      <c r="CY74" s="584"/>
      <c r="CZ74" s="74"/>
      <c r="DA74" s="629">
        <f t="shared" si="99"/>
        <v>0</v>
      </c>
      <c r="DB74" s="584"/>
      <c r="DC74" s="584"/>
      <c r="DD74" s="584"/>
      <c r="DE74" s="74"/>
      <c r="DF74" s="629">
        <f t="shared" si="100"/>
        <v>0</v>
      </c>
      <c r="DG74" s="584"/>
      <c r="DH74" s="584"/>
      <c r="DI74" s="584"/>
      <c r="DJ74" s="75"/>
    </row>
    <row r="75" spans="1:114" s="63" customFormat="1" ht="15.95" customHeight="1" x14ac:dyDescent="0.25">
      <c r="A75" s="178" t="s">
        <v>173</v>
      </c>
      <c r="B75" s="160" t="s">
        <v>272</v>
      </c>
      <c r="C75" s="193"/>
      <c r="D75" s="197"/>
      <c r="E75" s="198"/>
      <c r="F75" s="199"/>
      <c r="G75" s="196"/>
      <c r="H75" s="208"/>
      <c r="I75" s="483">
        <f t="shared" si="101"/>
        <v>0</v>
      </c>
      <c r="J75" s="506">
        <f>IF(Т_РВО="Перший бакалаврський",IF(Т_ФН="денна",O75*$S$2+T75*$X$2+Y75*$AC$2+AD75*$AH$2+AI75*$AM$2+AN75*$AR$2+AS75*$AW$2+AX75*$BB$2+BC75*$BG$2+BH75*$BL$2+BM75*$BQ$2+BR75*$BV$2+BW75*$CA$2+CB75*$CF$2,O75+T75+Y75+AD75+AI75+AN75+AS75+AX75+BC75+BH75+BM75+BR75+BW75+CB75+CG75+CL75+CQ75+CV75+DA75+DF75),IF(Т_ФН="денна",O75*$S$2+T75*$X$2+Y75*$AC$2+AD75*$AH$2+AI75*$AM$2+AN75*$AR$2,O75+T75+Y75+AD75+AI75+AN75))</f>
        <v>0</v>
      </c>
      <c r="K75" s="506">
        <f>IF(Т_РВО="Перший бакалаврський",IF(Т_ФН="денна",P75*$S$2+U75*$X$2+Z75*$AC$2+AE75*$AH$2+AJ75*$AM$2+AO75*$AR$2+AT75*$AW$2+AY75*$BB$2+BD75*$BG$2+BI75*$BL$2+BN75*$BQ$2+BS75*$BV$2+BX75*$CA$2+CC75*$CF$2,P75+U75+Z75+AE75+AJ75+AO75+AT75+AY75+BD75+BI75+BN75+BS75+BX75+CC75+CH75+CM75+CR75+CW75+DB75+DG75),IF(Т_ФН="денна",P75*$S$2+U75*$X$2+Z75*$AC$2+AE75*$AH$2+AJ75*$AM$2+AO75*$AR$2,P75+U75+Z75+AE75+AJ75+AO75))</f>
        <v>0</v>
      </c>
      <c r="L75" s="506">
        <f>IF(Т_РВО="Перший бакалаврський",IF(Т_ФН="денна",Q75*$S$2+V75*$X$2+AA75*$AC$2+AF75*$AH$2+AK75*$AM$2+AP75*$AR$2+AU75*$AW$2+AZ75*$BB$2+BE75*$BG$2+BJ75*$BL$2+BO75*$BQ$2+BT75*$BV$2+BY75*$CA$2+CD75*$CF$2,Q75+V75+AA75+AF75+AK75+AP75+AU75+AZ75+BE75+BJ75+BO75+BT75+BY75+CD75+CI75+CN75+CS75+CX75+DC75+DH75),IF(Т_ФН="денна",Q75*$S$2+V75*$X$2+AA75*$AC$2+AF75*$AH$2+AK75*$AM$2+AP75*$AR$2,Q75+V75+AA75+AF75+AK75+AP75))</f>
        <v>0</v>
      </c>
      <c r="M75" s="506">
        <f>IF(Т_РВО="Перший бакалаврський",IF(Т_ФН="денна",R75*$S$2+W75*$X$2+AB75*$AC$2+AG75*$AH$2+AL75*$AM$2+AQ75*$AR$2+AV75*$AW$2+BA75*$BB$2+BF75*$BG$2+BK75*$BL$2+BP75*$BQ$2+BU75*$BV$2+BZ75*$CA$2+CE75*$CF$2,R75+W75+AB75+AG75+AL75+AQ75+AV75+BA75+BF75+BK75+BP75+BU75+BZ75+CE75+CJ75+CO75+CT75+CY75+DD75+DI75),IF(Т_ФН="денна",R75*$S$2+W75*$X$2+AB75*$AC$2+AG75*$AH$2+AL75*$AM$2+AQ75*$AR$2,R75+W75+AB75+AG75+AL75+AQ75))</f>
        <v>0</v>
      </c>
      <c r="N75" s="507">
        <f t="shared" si="102"/>
        <v>0</v>
      </c>
      <c r="O75" s="629">
        <f t="shared" si="81"/>
        <v>0</v>
      </c>
      <c r="P75" s="585"/>
      <c r="Q75" s="585"/>
      <c r="R75" s="585"/>
      <c r="S75" s="70"/>
      <c r="T75" s="629">
        <f t="shared" si="82"/>
        <v>0</v>
      </c>
      <c r="U75" s="585"/>
      <c r="V75" s="585"/>
      <c r="W75" s="585"/>
      <c r="X75" s="70"/>
      <c r="Y75" s="629">
        <f t="shared" si="83"/>
        <v>0</v>
      </c>
      <c r="Z75" s="592"/>
      <c r="AA75" s="592"/>
      <c r="AB75" s="592"/>
      <c r="AC75" s="200"/>
      <c r="AD75" s="629">
        <f t="shared" si="84"/>
        <v>0</v>
      </c>
      <c r="AE75" s="592"/>
      <c r="AF75" s="592"/>
      <c r="AG75" s="592"/>
      <c r="AH75" s="200"/>
      <c r="AI75" s="629">
        <f t="shared" si="85"/>
        <v>0</v>
      </c>
      <c r="AJ75" s="585"/>
      <c r="AK75" s="585"/>
      <c r="AL75" s="585"/>
      <c r="AM75" s="70"/>
      <c r="AN75" s="629">
        <f t="shared" si="86"/>
        <v>0</v>
      </c>
      <c r="AO75" s="585"/>
      <c r="AP75" s="585"/>
      <c r="AQ75" s="585"/>
      <c r="AR75" s="70"/>
      <c r="AS75" s="629">
        <f t="shared" si="87"/>
        <v>0</v>
      </c>
      <c r="AT75" s="585"/>
      <c r="AU75" s="585"/>
      <c r="AV75" s="585"/>
      <c r="AW75" s="70"/>
      <c r="AX75" s="629">
        <f t="shared" si="88"/>
        <v>0</v>
      </c>
      <c r="AY75" s="585"/>
      <c r="AZ75" s="585"/>
      <c r="BA75" s="585"/>
      <c r="BB75" s="70"/>
      <c r="BC75" s="629">
        <f t="shared" si="89"/>
        <v>0</v>
      </c>
      <c r="BD75" s="585"/>
      <c r="BE75" s="585"/>
      <c r="BF75" s="585"/>
      <c r="BG75" s="70"/>
      <c r="BH75" s="629">
        <f t="shared" si="90"/>
        <v>0</v>
      </c>
      <c r="BI75" s="585"/>
      <c r="BJ75" s="585"/>
      <c r="BK75" s="585"/>
      <c r="BL75" s="70"/>
      <c r="BM75" s="629">
        <f t="shared" si="91"/>
        <v>0</v>
      </c>
      <c r="BN75" s="585"/>
      <c r="BO75" s="585"/>
      <c r="BP75" s="585"/>
      <c r="BQ75" s="70"/>
      <c r="BR75" s="629">
        <f t="shared" si="92"/>
        <v>0</v>
      </c>
      <c r="BS75" s="585"/>
      <c r="BT75" s="585"/>
      <c r="BU75" s="585"/>
      <c r="BV75" s="70"/>
      <c r="BW75" s="629">
        <f t="shared" si="93"/>
        <v>0</v>
      </c>
      <c r="BX75" s="585"/>
      <c r="BY75" s="585"/>
      <c r="BZ75" s="585"/>
      <c r="CA75" s="70"/>
      <c r="CB75" s="629">
        <f t="shared" si="94"/>
        <v>0</v>
      </c>
      <c r="CC75" s="585"/>
      <c r="CD75" s="585"/>
      <c r="CE75" s="585"/>
      <c r="CF75" s="70"/>
      <c r="CG75" s="629">
        <f t="shared" si="95"/>
        <v>0</v>
      </c>
      <c r="CH75" s="585"/>
      <c r="CI75" s="585"/>
      <c r="CJ75" s="585"/>
      <c r="CK75" s="70"/>
      <c r="CL75" s="629">
        <f t="shared" si="96"/>
        <v>0</v>
      </c>
      <c r="CM75" s="585"/>
      <c r="CN75" s="585"/>
      <c r="CO75" s="585"/>
      <c r="CP75" s="71"/>
      <c r="CQ75" s="629">
        <f t="shared" si="97"/>
        <v>0</v>
      </c>
      <c r="CR75" s="585"/>
      <c r="CS75" s="585"/>
      <c r="CT75" s="585"/>
      <c r="CU75" s="70"/>
      <c r="CV75" s="629">
        <f t="shared" si="98"/>
        <v>0</v>
      </c>
      <c r="CW75" s="585"/>
      <c r="CX75" s="585"/>
      <c r="CY75" s="585"/>
      <c r="CZ75" s="70"/>
      <c r="DA75" s="629">
        <f t="shared" si="99"/>
        <v>0</v>
      </c>
      <c r="DB75" s="585"/>
      <c r="DC75" s="585"/>
      <c r="DD75" s="585"/>
      <c r="DE75" s="70"/>
      <c r="DF75" s="629">
        <f t="shared" si="100"/>
        <v>0</v>
      </c>
      <c r="DG75" s="585"/>
      <c r="DH75" s="585"/>
      <c r="DI75" s="585"/>
      <c r="DJ75" s="71"/>
    </row>
    <row r="76" spans="1:114" s="63" customFormat="1" ht="15.95" customHeight="1" x14ac:dyDescent="0.25">
      <c r="A76" s="178" t="s">
        <v>273</v>
      </c>
      <c r="B76" s="160" t="s">
        <v>274</v>
      </c>
      <c r="C76" s="193"/>
      <c r="D76" s="197"/>
      <c r="E76" s="198"/>
      <c r="F76" s="199"/>
      <c r="G76" s="196"/>
      <c r="H76" s="208"/>
      <c r="I76" s="483">
        <f t="shared" si="101"/>
        <v>0</v>
      </c>
      <c r="J76" s="506">
        <f>IF(Т_РВО="Перший бакалаврський",IF(Т_ФН="денна",O76*$S$2+T76*$X$2+Y76*$AC$2+AD76*$AH$2+AI76*$AM$2+AN76*$AR$2+AS76*$AW$2+AX76*$BB$2+BC76*$BG$2+BH76*$BL$2+BM76*$BQ$2+BR76*$BV$2+BW76*$CA$2+CB76*$CF$2,O76+T76+Y76+AD76+AI76+AN76+AS76+AX76+BC76+BH76+BM76+BR76+BW76+CB76+CG76+CL76+CQ76+CV76+DA76+DF76),IF(Т_ФН="денна",O76*$S$2+T76*$X$2+Y76*$AC$2+AD76*$AH$2+AI76*$AM$2+AN76*$AR$2,O76+T76+Y76+AD76+AI76+AN76))</f>
        <v>0</v>
      </c>
      <c r="K76" s="506">
        <f>IF(Т_РВО="Перший бакалаврський",IF(Т_ФН="денна",P76*$S$2+U76*$X$2+Z76*$AC$2+AE76*$AH$2+AJ76*$AM$2+AO76*$AR$2+AT76*$AW$2+AY76*$BB$2+BD76*$BG$2+BI76*$BL$2+BN76*$BQ$2+BS76*$BV$2+BX76*$CA$2+CC76*$CF$2,P76+U76+Z76+AE76+AJ76+AO76+AT76+AY76+BD76+BI76+BN76+BS76+BX76+CC76+CH76+CM76+CR76+CW76+DB76+DG76),IF(Т_ФН="денна",P76*$S$2+U76*$X$2+Z76*$AC$2+AE76*$AH$2+AJ76*$AM$2+AO76*$AR$2,P76+U76+Z76+AE76+AJ76+AO76))</f>
        <v>0</v>
      </c>
      <c r="L76" s="506">
        <f>IF(Т_РВО="Перший бакалаврський",IF(Т_ФН="денна",Q76*$S$2+V76*$X$2+AA76*$AC$2+AF76*$AH$2+AK76*$AM$2+AP76*$AR$2+AU76*$AW$2+AZ76*$BB$2+BE76*$BG$2+BJ76*$BL$2+BO76*$BQ$2+BT76*$BV$2+BY76*$CA$2+CD76*$CF$2,Q76+V76+AA76+AF76+AK76+AP76+AU76+AZ76+BE76+BJ76+BO76+BT76+BY76+CD76+CI76+CN76+CS76+CX76+DC76+DH76),IF(Т_ФН="денна",Q76*$S$2+V76*$X$2+AA76*$AC$2+AF76*$AH$2+AK76*$AM$2+AP76*$AR$2,Q76+V76+AA76+AF76+AK76+AP76))</f>
        <v>0</v>
      </c>
      <c r="M76" s="506">
        <f>IF(Т_РВО="Перший бакалаврський",IF(Т_ФН="денна",R76*$S$2+W76*$X$2+AB76*$AC$2+AG76*$AH$2+AL76*$AM$2+AQ76*$AR$2+AV76*$AW$2+BA76*$BB$2+BF76*$BG$2+BK76*$BL$2+BP76*$BQ$2+BU76*$BV$2+BZ76*$CA$2+CE76*$CF$2,R76+W76+AB76+AG76+AL76+AQ76+AV76+BA76+BF76+BK76+BP76+BU76+BZ76+CE76+CJ76+CO76+CT76+CY76+DD76+DI76),IF(Т_ФН="денна",R76*$S$2+W76*$X$2+AB76*$AC$2+AG76*$AH$2+AL76*$AM$2+AQ76*$AR$2,R76+W76+AB76+AG76+AL76+AQ76))</f>
        <v>0</v>
      </c>
      <c r="N76" s="507">
        <f t="shared" si="102"/>
        <v>0</v>
      </c>
      <c r="O76" s="629">
        <f t="shared" si="81"/>
        <v>0</v>
      </c>
      <c r="P76" s="585"/>
      <c r="Q76" s="585"/>
      <c r="R76" s="585"/>
      <c r="S76" s="70"/>
      <c r="T76" s="629">
        <f t="shared" si="82"/>
        <v>0</v>
      </c>
      <c r="U76" s="585"/>
      <c r="V76" s="585"/>
      <c r="W76" s="585"/>
      <c r="X76" s="70"/>
      <c r="Y76" s="629">
        <f t="shared" si="83"/>
        <v>0</v>
      </c>
      <c r="Z76" s="592"/>
      <c r="AA76" s="592"/>
      <c r="AB76" s="592"/>
      <c r="AC76" s="200"/>
      <c r="AD76" s="629">
        <f t="shared" si="84"/>
        <v>0</v>
      </c>
      <c r="AE76" s="592"/>
      <c r="AF76" s="592"/>
      <c r="AG76" s="592"/>
      <c r="AH76" s="200"/>
      <c r="AI76" s="629">
        <f t="shared" si="85"/>
        <v>0</v>
      </c>
      <c r="AJ76" s="585"/>
      <c r="AK76" s="585"/>
      <c r="AL76" s="585"/>
      <c r="AM76" s="70"/>
      <c r="AN76" s="629">
        <f t="shared" si="86"/>
        <v>0</v>
      </c>
      <c r="AO76" s="585"/>
      <c r="AP76" s="585"/>
      <c r="AQ76" s="585"/>
      <c r="AR76" s="70"/>
      <c r="AS76" s="629">
        <f t="shared" si="87"/>
        <v>0</v>
      </c>
      <c r="AT76" s="585"/>
      <c r="AU76" s="585"/>
      <c r="AV76" s="585"/>
      <c r="AW76" s="70"/>
      <c r="AX76" s="629">
        <f t="shared" si="88"/>
        <v>0</v>
      </c>
      <c r="AY76" s="585"/>
      <c r="AZ76" s="585"/>
      <c r="BA76" s="585"/>
      <c r="BB76" s="70"/>
      <c r="BC76" s="629">
        <f t="shared" si="89"/>
        <v>0</v>
      </c>
      <c r="BD76" s="585"/>
      <c r="BE76" s="585"/>
      <c r="BF76" s="585"/>
      <c r="BG76" s="70"/>
      <c r="BH76" s="629">
        <f t="shared" si="90"/>
        <v>0</v>
      </c>
      <c r="BI76" s="585"/>
      <c r="BJ76" s="585"/>
      <c r="BK76" s="585"/>
      <c r="BL76" s="70"/>
      <c r="BM76" s="629">
        <f t="shared" si="91"/>
        <v>0</v>
      </c>
      <c r="BN76" s="585"/>
      <c r="BO76" s="585"/>
      <c r="BP76" s="585"/>
      <c r="BQ76" s="70"/>
      <c r="BR76" s="629">
        <f t="shared" si="92"/>
        <v>0</v>
      </c>
      <c r="BS76" s="585"/>
      <c r="BT76" s="585"/>
      <c r="BU76" s="585"/>
      <c r="BV76" s="70"/>
      <c r="BW76" s="629">
        <f t="shared" si="93"/>
        <v>0</v>
      </c>
      <c r="BX76" s="585"/>
      <c r="BY76" s="585"/>
      <c r="BZ76" s="585"/>
      <c r="CA76" s="70"/>
      <c r="CB76" s="629">
        <f t="shared" si="94"/>
        <v>0</v>
      </c>
      <c r="CC76" s="585"/>
      <c r="CD76" s="585"/>
      <c r="CE76" s="585"/>
      <c r="CF76" s="70"/>
      <c r="CG76" s="629">
        <f t="shared" si="95"/>
        <v>0</v>
      </c>
      <c r="CH76" s="585"/>
      <c r="CI76" s="585"/>
      <c r="CJ76" s="585"/>
      <c r="CK76" s="70"/>
      <c r="CL76" s="629">
        <f t="shared" si="96"/>
        <v>0</v>
      </c>
      <c r="CM76" s="585"/>
      <c r="CN76" s="585"/>
      <c r="CO76" s="585"/>
      <c r="CP76" s="71"/>
      <c r="CQ76" s="629">
        <f t="shared" si="97"/>
        <v>0</v>
      </c>
      <c r="CR76" s="585"/>
      <c r="CS76" s="585"/>
      <c r="CT76" s="585"/>
      <c r="CU76" s="70"/>
      <c r="CV76" s="629">
        <f t="shared" si="98"/>
        <v>0</v>
      </c>
      <c r="CW76" s="585"/>
      <c r="CX76" s="585"/>
      <c r="CY76" s="585"/>
      <c r="CZ76" s="70"/>
      <c r="DA76" s="629">
        <f t="shared" si="99"/>
        <v>0</v>
      </c>
      <c r="DB76" s="585"/>
      <c r="DC76" s="585"/>
      <c r="DD76" s="585"/>
      <c r="DE76" s="70"/>
      <c r="DF76" s="629">
        <f t="shared" si="100"/>
        <v>0</v>
      </c>
      <c r="DG76" s="585"/>
      <c r="DH76" s="585"/>
      <c r="DI76" s="585"/>
      <c r="DJ76" s="71"/>
    </row>
    <row r="77" spans="1:114" s="63" customFormat="1" ht="15.95" customHeight="1" x14ac:dyDescent="0.25">
      <c r="A77" s="178" t="s">
        <v>275</v>
      </c>
      <c r="B77" s="160" t="s">
        <v>276</v>
      </c>
      <c r="C77" s="193"/>
      <c r="D77" s="197"/>
      <c r="E77" s="198"/>
      <c r="F77" s="199"/>
      <c r="G77" s="196"/>
      <c r="H77" s="208"/>
      <c r="I77" s="483">
        <f t="shared" si="101"/>
        <v>0</v>
      </c>
      <c r="J77" s="506">
        <f>IF(Т_РВО="Перший бакалаврський",IF(Т_ФН="денна",O77*$S$2+T77*$X$2+Y77*$AC$2+AD77*$AH$2+AI77*$AM$2+AN77*$AR$2+AS77*$AW$2+AX77*$BB$2+BC77*$BG$2+BH77*$BL$2+BM77*$BQ$2+BR77*$BV$2+BW77*$CA$2+CB77*$CF$2,O77+T77+Y77+AD77+AI77+AN77+AS77+AX77+BC77+BH77+BM77+BR77+BW77+CB77+CG77+CL77+CQ77+CV77+DA77+DF77),IF(Т_ФН="денна",O77*$S$2+T77*$X$2+Y77*$AC$2+AD77*$AH$2+AI77*$AM$2+AN77*$AR$2,O77+T77+Y77+AD77+AI77+AN77))</f>
        <v>0</v>
      </c>
      <c r="K77" s="506">
        <f>IF(Т_РВО="Перший бакалаврський",IF(Т_ФН="денна",P77*$S$2+U77*$X$2+Z77*$AC$2+AE77*$AH$2+AJ77*$AM$2+AO77*$AR$2+AT77*$AW$2+AY77*$BB$2+BD77*$BG$2+BI77*$BL$2+BN77*$BQ$2+BS77*$BV$2+BX77*$CA$2+CC77*$CF$2,P77+U77+Z77+AE77+AJ77+AO77+AT77+AY77+BD77+BI77+BN77+BS77+BX77+CC77+CH77+CM77+CR77+CW77+DB77+DG77),IF(Т_ФН="денна",P77*$S$2+U77*$X$2+Z77*$AC$2+AE77*$AH$2+AJ77*$AM$2+AO77*$AR$2,P77+U77+Z77+AE77+AJ77+AO77))</f>
        <v>0</v>
      </c>
      <c r="L77" s="506">
        <f>IF(Т_РВО="Перший бакалаврський",IF(Т_ФН="денна",Q77*$S$2+V77*$X$2+AA77*$AC$2+AF77*$AH$2+AK77*$AM$2+AP77*$AR$2+AU77*$AW$2+AZ77*$BB$2+BE77*$BG$2+BJ77*$BL$2+BO77*$BQ$2+BT77*$BV$2+BY77*$CA$2+CD77*$CF$2,Q77+V77+AA77+AF77+AK77+AP77+AU77+AZ77+BE77+BJ77+BO77+BT77+BY77+CD77+CI77+CN77+CS77+CX77+DC77+DH77),IF(Т_ФН="денна",Q77*$S$2+V77*$X$2+AA77*$AC$2+AF77*$AH$2+AK77*$AM$2+AP77*$AR$2,Q77+V77+AA77+AF77+AK77+AP77))</f>
        <v>0</v>
      </c>
      <c r="M77" s="506">
        <f>IF(Т_РВО="Перший бакалаврський",IF(Т_ФН="денна",R77*$S$2+W77*$X$2+AB77*$AC$2+AG77*$AH$2+AL77*$AM$2+AQ77*$AR$2+AV77*$AW$2+BA77*$BB$2+BF77*$BG$2+BK77*$BL$2+BP77*$BQ$2+BU77*$BV$2+BZ77*$CA$2+CE77*$CF$2,R77+W77+AB77+AG77+AL77+AQ77+AV77+BA77+BF77+BK77+BP77+BU77+BZ77+CE77+CJ77+CO77+CT77+CY77+DD77+DI77),IF(Т_ФН="денна",R77*$S$2+W77*$X$2+AB77*$AC$2+AG77*$AH$2+AL77*$AM$2+AQ77*$AR$2,R77+W77+AB77+AG77+AL77+AQ77))</f>
        <v>0</v>
      </c>
      <c r="N77" s="507">
        <f t="shared" si="102"/>
        <v>0</v>
      </c>
      <c r="O77" s="629">
        <f t="shared" si="81"/>
        <v>0</v>
      </c>
      <c r="P77" s="585"/>
      <c r="Q77" s="585"/>
      <c r="R77" s="585"/>
      <c r="S77" s="70"/>
      <c r="T77" s="629">
        <f t="shared" si="82"/>
        <v>0</v>
      </c>
      <c r="U77" s="585"/>
      <c r="V77" s="585"/>
      <c r="W77" s="585"/>
      <c r="X77" s="70"/>
      <c r="Y77" s="629">
        <f t="shared" si="83"/>
        <v>0</v>
      </c>
      <c r="Z77" s="592"/>
      <c r="AA77" s="592"/>
      <c r="AB77" s="592"/>
      <c r="AC77" s="200"/>
      <c r="AD77" s="629">
        <f t="shared" si="84"/>
        <v>0</v>
      </c>
      <c r="AE77" s="592"/>
      <c r="AF77" s="592"/>
      <c r="AG77" s="592"/>
      <c r="AH77" s="200"/>
      <c r="AI77" s="629">
        <f t="shared" si="85"/>
        <v>0</v>
      </c>
      <c r="AJ77" s="585"/>
      <c r="AK77" s="585"/>
      <c r="AL77" s="585"/>
      <c r="AM77" s="70"/>
      <c r="AN77" s="629">
        <f t="shared" si="86"/>
        <v>0</v>
      </c>
      <c r="AO77" s="585"/>
      <c r="AP77" s="585"/>
      <c r="AQ77" s="585"/>
      <c r="AR77" s="70"/>
      <c r="AS77" s="629">
        <f t="shared" si="87"/>
        <v>0</v>
      </c>
      <c r="AT77" s="585"/>
      <c r="AU77" s="585"/>
      <c r="AV77" s="585"/>
      <c r="AW77" s="70"/>
      <c r="AX77" s="629">
        <f t="shared" si="88"/>
        <v>0</v>
      </c>
      <c r="AY77" s="585"/>
      <c r="AZ77" s="585"/>
      <c r="BA77" s="585"/>
      <c r="BB77" s="70"/>
      <c r="BC77" s="629">
        <f t="shared" si="89"/>
        <v>0</v>
      </c>
      <c r="BD77" s="585"/>
      <c r="BE77" s="585"/>
      <c r="BF77" s="585"/>
      <c r="BG77" s="70"/>
      <c r="BH77" s="629">
        <f t="shared" si="90"/>
        <v>0</v>
      </c>
      <c r="BI77" s="585"/>
      <c r="BJ77" s="585"/>
      <c r="BK77" s="585"/>
      <c r="BL77" s="70"/>
      <c r="BM77" s="629">
        <f t="shared" si="91"/>
        <v>0</v>
      </c>
      <c r="BN77" s="585"/>
      <c r="BO77" s="585"/>
      <c r="BP77" s="585"/>
      <c r="BQ77" s="70"/>
      <c r="BR77" s="629">
        <f t="shared" si="92"/>
        <v>0</v>
      </c>
      <c r="BS77" s="585"/>
      <c r="BT77" s="585"/>
      <c r="BU77" s="585"/>
      <c r="BV77" s="70"/>
      <c r="BW77" s="629">
        <f t="shared" si="93"/>
        <v>0</v>
      </c>
      <c r="BX77" s="585"/>
      <c r="BY77" s="585"/>
      <c r="BZ77" s="585"/>
      <c r="CA77" s="70"/>
      <c r="CB77" s="629">
        <f t="shared" si="94"/>
        <v>0</v>
      </c>
      <c r="CC77" s="585"/>
      <c r="CD77" s="585"/>
      <c r="CE77" s="585"/>
      <c r="CF77" s="70"/>
      <c r="CG77" s="629">
        <f t="shared" si="95"/>
        <v>0</v>
      </c>
      <c r="CH77" s="585"/>
      <c r="CI77" s="585"/>
      <c r="CJ77" s="585"/>
      <c r="CK77" s="70"/>
      <c r="CL77" s="629">
        <f t="shared" si="96"/>
        <v>0</v>
      </c>
      <c r="CM77" s="585"/>
      <c r="CN77" s="585"/>
      <c r="CO77" s="585"/>
      <c r="CP77" s="71"/>
      <c r="CQ77" s="629">
        <f t="shared" si="97"/>
        <v>0</v>
      </c>
      <c r="CR77" s="585"/>
      <c r="CS77" s="585"/>
      <c r="CT77" s="585"/>
      <c r="CU77" s="70"/>
      <c r="CV77" s="629">
        <f t="shared" si="98"/>
        <v>0</v>
      </c>
      <c r="CW77" s="585"/>
      <c r="CX77" s="585"/>
      <c r="CY77" s="585"/>
      <c r="CZ77" s="70"/>
      <c r="DA77" s="629">
        <f t="shared" si="99"/>
        <v>0</v>
      </c>
      <c r="DB77" s="585"/>
      <c r="DC77" s="585"/>
      <c r="DD77" s="585"/>
      <c r="DE77" s="70"/>
      <c r="DF77" s="629">
        <f t="shared" si="100"/>
        <v>0</v>
      </c>
      <c r="DG77" s="585"/>
      <c r="DH77" s="585"/>
      <c r="DI77" s="585"/>
      <c r="DJ77" s="71"/>
    </row>
    <row r="78" spans="1:114" s="63" customFormat="1" ht="15.95" customHeight="1" x14ac:dyDescent="0.25">
      <c r="A78" s="178" t="s">
        <v>277</v>
      </c>
      <c r="B78" s="160" t="s">
        <v>278</v>
      </c>
      <c r="C78" s="193"/>
      <c r="D78" s="197"/>
      <c r="E78" s="198"/>
      <c r="F78" s="199"/>
      <c r="G78" s="196"/>
      <c r="H78" s="208"/>
      <c r="I78" s="483">
        <f t="shared" si="101"/>
        <v>0</v>
      </c>
      <c r="J78" s="506">
        <f>IF(Т_РВО="Перший бакалаврський",IF(Т_ФН="денна",O78*$S$2+T78*$X$2+Y78*$AC$2+AD78*$AH$2+AI78*$AM$2+AN78*$AR$2+AS78*$AW$2+AX78*$BB$2+BC78*$BG$2+BH78*$BL$2+BM78*$BQ$2+BR78*$BV$2+BW78*$CA$2+CB78*$CF$2,O78+T78+Y78+AD78+AI78+AN78+AS78+AX78+BC78+BH78+BM78+BR78+BW78+CB78+CG78+CL78+CQ78+CV78+DA78+DF78),IF(Т_ФН="денна",O78*$S$2+T78*$X$2+Y78*$AC$2+AD78*$AH$2+AI78*$AM$2+AN78*$AR$2,O78+T78+Y78+AD78+AI78+AN78))</f>
        <v>0</v>
      </c>
      <c r="K78" s="506">
        <f>IF(Т_РВО="Перший бакалаврський",IF(Т_ФН="денна",P78*$S$2+U78*$X$2+Z78*$AC$2+AE78*$AH$2+AJ78*$AM$2+AO78*$AR$2+AT78*$AW$2+AY78*$BB$2+BD78*$BG$2+BI78*$BL$2+BN78*$BQ$2+BS78*$BV$2+BX78*$CA$2+CC78*$CF$2,P78+U78+Z78+AE78+AJ78+AO78+AT78+AY78+BD78+BI78+BN78+BS78+BX78+CC78+CH78+CM78+CR78+CW78+DB78+DG78),IF(Т_ФН="денна",P78*$S$2+U78*$X$2+Z78*$AC$2+AE78*$AH$2+AJ78*$AM$2+AO78*$AR$2,P78+U78+Z78+AE78+AJ78+AO78))</f>
        <v>0</v>
      </c>
      <c r="L78" s="506">
        <f>IF(Т_РВО="Перший бакалаврський",IF(Т_ФН="денна",Q78*$S$2+V78*$X$2+AA78*$AC$2+AF78*$AH$2+AK78*$AM$2+AP78*$AR$2+AU78*$AW$2+AZ78*$BB$2+BE78*$BG$2+BJ78*$BL$2+BO78*$BQ$2+BT78*$BV$2+BY78*$CA$2+CD78*$CF$2,Q78+V78+AA78+AF78+AK78+AP78+AU78+AZ78+BE78+BJ78+BO78+BT78+BY78+CD78+CI78+CN78+CS78+CX78+DC78+DH78),IF(Т_ФН="денна",Q78*$S$2+V78*$X$2+AA78*$AC$2+AF78*$AH$2+AK78*$AM$2+AP78*$AR$2,Q78+V78+AA78+AF78+AK78+AP78))</f>
        <v>0</v>
      </c>
      <c r="M78" s="506">
        <f>IF(Т_РВО="Перший бакалаврський",IF(Т_ФН="денна",R78*$S$2+W78*$X$2+AB78*$AC$2+AG78*$AH$2+AL78*$AM$2+AQ78*$AR$2+AV78*$AW$2+BA78*$BB$2+BF78*$BG$2+BK78*$BL$2+BP78*$BQ$2+BU78*$BV$2+BZ78*$CA$2+CE78*$CF$2,R78+W78+AB78+AG78+AL78+AQ78+AV78+BA78+BF78+BK78+BP78+BU78+BZ78+CE78+CJ78+CO78+CT78+CY78+DD78+DI78),IF(Т_ФН="денна",R78*$S$2+W78*$X$2+AB78*$AC$2+AG78*$AH$2+AL78*$AM$2+AQ78*$AR$2,R78+W78+AB78+AG78+AL78+AQ78))</f>
        <v>0</v>
      </c>
      <c r="N78" s="507">
        <f t="shared" si="102"/>
        <v>0</v>
      </c>
      <c r="O78" s="629">
        <f t="shared" si="81"/>
        <v>0</v>
      </c>
      <c r="P78" s="585"/>
      <c r="Q78" s="585"/>
      <c r="R78" s="585"/>
      <c r="S78" s="70"/>
      <c r="T78" s="629">
        <f t="shared" si="82"/>
        <v>0</v>
      </c>
      <c r="U78" s="585"/>
      <c r="V78" s="585"/>
      <c r="W78" s="585"/>
      <c r="X78" s="70"/>
      <c r="Y78" s="629">
        <f t="shared" si="83"/>
        <v>0</v>
      </c>
      <c r="Z78" s="592"/>
      <c r="AA78" s="592"/>
      <c r="AB78" s="592"/>
      <c r="AC78" s="200"/>
      <c r="AD78" s="629">
        <f t="shared" si="84"/>
        <v>0</v>
      </c>
      <c r="AE78" s="592"/>
      <c r="AF78" s="592"/>
      <c r="AG78" s="592"/>
      <c r="AH78" s="200"/>
      <c r="AI78" s="629">
        <f t="shared" si="85"/>
        <v>0</v>
      </c>
      <c r="AJ78" s="585"/>
      <c r="AK78" s="585"/>
      <c r="AL78" s="585"/>
      <c r="AM78" s="70"/>
      <c r="AN78" s="629">
        <f t="shared" si="86"/>
        <v>0</v>
      </c>
      <c r="AO78" s="585"/>
      <c r="AP78" s="585"/>
      <c r="AQ78" s="585"/>
      <c r="AR78" s="70"/>
      <c r="AS78" s="629">
        <f t="shared" si="87"/>
        <v>0</v>
      </c>
      <c r="AT78" s="585"/>
      <c r="AU78" s="585"/>
      <c r="AV78" s="585"/>
      <c r="AW78" s="70"/>
      <c r="AX78" s="629">
        <f t="shared" si="88"/>
        <v>0</v>
      </c>
      <c r="AY78" s="585"/>
      <c r="AZ78" s="585"/>
      <c r="BA78" s="585"/>
      <c r="BB78" s="70"/>
      <c r="BC78" s="629">
        <f t="shared" si="89"/>
        <v>0</v>
      </c>
      <c r="BD78" s="585"/>
      <c r="BE78" s="585"/>
      <c r="BF78" s="585"/>
      <c r="BG78" s="70"/>
      <c r="BH78" s="629">
        <f t="shared" si="90"/>
        <v>0</v>
      </c>
      <c r="BI78" s="585"/>
      <c r="BJ78" s="585"/>
      <c r="BK78" s="585"/>
      <c r="BL78" s="70"/>
      <c r="BM78" s="629">
        <f t="shared" si="91"/>
        <v>0</v>
      </c>
      <c r="BN78" s="585"/>
      <c r="BO78" s="585"/>
      <c r="BP78" s="585"/>
      <c r="BQ78" s="70"/>
      <c r="BR78" s="629">
        <f t="shared" si="92"/>
        <v>0</v>
      </c>
      <c r="BS78" s="585"/>
      <c r="BT78" s="585"/>
      <c r="BU78" s="585"/>
      <c r="BV78" s="70"/>
      <c r="BW78" s="629">
        <f t="shared" si="93"/>
        <v>0</v>
      </c>
      <c r="BX78" s="585"/>
      <c r="BY78" s="585"/>
      <c r="BZ78" s="585"/>
      <c r="CA78" s="70"/>
      <c r="CB78" s="629">
        <f t="shared" si="94"/>
        <v>0</v>
      </c>
      <c r="CC78" s="585"/>
      <c r="CD78" s="585"/>
      <c r="CE78" s="585"/>
      <c r="CF78" s="70"/>
      <c r="CG78" s="629">
        <f t="shared" si="95"/>
        <v>0</v>
      </c>
      <c r="CH78" s="585"/>
      <c r="CI78" s="585"/>
      <c r="CJ78" s="585"/>
      <c r="CK78" s="70"/>
      <c r="CL78" s="629">
        <f t="shared" si="96"/>
        <v>0</v>
      </c>
      <c r="CM78" s="585"/>
      <c r="CN78" s="585"/>
      <c r="CO78" s="585"/>
      <c r="CP78" s="71"/>
      <c r="CQ78" s="629">
        <f t="shared" si="97"/>
        <v>0</v>
      </c>
      <c r="CR78" s="585"/>
      <c r="CS78" s="585"/>
      <c r="CT78" s="585"/>
      <c r="CU78" s="70"/>
      <c r="CV78" s="629">
        <f t="shared" si="98"/>
        <v>0</v>
      </c>
      <c r="CW78" s="585"/>
      <c r="CX78" s="585"/>
      <c r="CY78" s="585"/>
      <c r="CZ78" s="70"/>
      <c r="DA78" s="629">
        <f t="shared" si="99"/>
        <v>0</v>
      </c>
      <c r="DB78" s="585"/>
      <c r="DC78" s="585"/>
      <c r="DD78" s="585"/>
      <c r="DE78" s="70"/>
      <c r="DF78" s="629">
        <f t="shared" si="100"/>
        <v>0</v>
      </c>
      <c r="DG78" s="585"/>
      <c r="DH78" s="585"/>
      <c r="DI78" s="585"/>
      <c r="DJ78" s="71"/>
    </row>
    <row r="79" spans="1:114" s="63" customFormat="1" ht="15.95" customHeight="1" x14ac:dyDescent="0.25">
      <c r="A79" s="178" t="s">
        <v>279</v>
      </c>
      <c r="B79" s="160" t="s">
        <v>280</v>
      </c>
      <c r="C79" s="193"/>
      <c r="D79" s="197"/>
      <c r="E79" s="198"/>
      <c r="F79" s="199"/>
      <c r="G79" s="196"/>
      <c r="H79" s="208"/>
      <c r="I79" s="483">
        <f t="shared" si="101"/>
        <v>0</v>
      </c>
      <c r="J79" s="506">
        <f>IF(Т_РВО="Перший бакалаврський",IF(Т_ФН="денна",O79*$S$2+T79*$X$2+Y79*$AC$2+AD79*$AH$2+AI79*$AM$2+AN79*$AR$2+AS79*$AW$2+AX79*$BB$2+BC79*$BG$2+BH79*$BL$2+BM79*$BQ$2+BR79*$BV$2+BW79*$CA$2+CB79*$CF$2,O79+T79+Y79+AD79+AI79+AN79+AS79+AX79+BC79+BH79+BM79+BR79+BW79+CB79+CG79+CL79+CQ79+CV79+DA79+DF79),IF(Т_ФН="денна",O79*$S$2+T79*$X$2+Y79*$AC$2+AD79*$AH$2+AI79*$AM$2+AN79*$AR$2,O79+T79+Y79+AD79+AI79+AN79))</f>
        <v>0</v>
      </c>
      <c r="K79" s="506">
        <f>IF(Т_РВО="Перший бакалаврський",IF(Т_ФН="денна",P79*$S$2+U79*$X$2+Z79*$AC$2+AE79*$AH$2+AJ79*$AM$2+AO79*$AR$2+AT79*$AW$2+AY79*$BB$2+BD79*$BG$2+BI79*$BL$2+BN79*$BQ$2+BS79*$BV$2+BX79*$CA$2+CC79*$CF$2,P79+U79+Z79+AE79+AJ79+AO79+AT79+AY79+BD79+BI79+BN79+BS79+BX79+CC79+CH79+CM79+CR79+CW79+DB79+DG79),IF(Т_ФН="денна",P79*$S$2+U79*$X$2+Z79*$AC$2+AE79*$AH$2+AJ79*$AM$2+AO79*$AR$2,P79+U79+Z79+AE79+AJ79+AO79))</f>
        <v>0</v>
      </c>
      <c r="L79" s="506">
        <f>IF(Т_РВО="Перший бакалаврський",IF(Т_ФН="денна",Q79*$S$2+V79*$X$2+AA79*$AC$2+AF79*$AH$2+AK79*$AM$2+AP79*$AR$2+AU79*$AW$2+AZ79*$BB$2+BE79*$BG$2+BJ79*$BL$2+BO79*$BQ$2+BT79*$BV$2+BY79*$CA$2+CD79*$CF$2,Q79+V79+AA79+AF79+AK79+AP79+AU79+AZ79+BE79+BJ79+BO79+BT79+BY79+CD79+CI79+CN79+CS79+CX79+DC79+DH79),IF(Т_ФН="денна",Q79*$S$2+V79*$X$2+AA79*$AC$2+AF79*$AH$2+AK79*$AM$2+AP79*$AR$2,Q79+V79+AA79+AF79+AK79+AP79))</f>
        <v>0</v>
      </c>
      <c r="M79" s="506">
        <f>IF(Т_РВО="Перший бакалаврський",IF(Т_ФН="денна",R79*$S$2+W79*$X$2+AB79*$AC$2+AG79*$AH$2+AL79*$AM$2+AQ79*$AR$2+AV79*$AW$2+BA79*$BB$2+BF79*$BG$2+BK79*$BL$2+BP79*$BQ$2+BU79*$BV$2+BZ79*$CA$2+CE79*$CF$2,R79+W79+AB79+AG79+AL79+AQ79+AV79+BA79+BF79+BK79+BP79+BU79+BZ79+CE79+CJ79+CO79+CT79+CY79+DD79+DI79),IF(Т_ФН="денна",R79*$S$2+W79*$X$2+AB79*$AC$2+AG79*$AH$2+AL79*$AM$2+AQ79*$AR$2,R79+W79+AB79+AG79+AL79+AQ79))</f>
        <v>0</v>
      </c>
      <c r="N79" s="507">
        <f t="shared" si="102"/>
        <v>0</v>
      </c>
      <c r="O79" s="629">
        <f t="shared" si="81"/>
        <v>0</v>
      </c>
      <c r="P79" s="585"/>
      <c r="Q79" s="585"/>
      <c r="R79" s="585"/>
      <c r="S79" s="70"/>
      <c r="T79" s="629">
        <f t="shared" si="82"/>
        <v>0</v>
      </c>
      <c r="U79" s="585"/>
      <c r="V79" s="585"/>
      <c r="W79" s="585"/>
      <c r="X79" s="70"/>
      <c r="Y79" s="629">
        <f t="shared" si="83"/>
        <v>0</v>
      </c>
      <c r="Z79" s="592"/>
      <c r="AA79" s="592"/>
      <c r="AB79" s="592"/>
      <c r="AC79" s="200"/>
      <c r="AD79" s="629">
        <f t="shared" si="84"/>
        <v>0</v>
      </c>
      <c r="AE79" s="592"/>
      <c r="AF79" s="592"/>
      <c r="AG79" s="592"/>
      <c r="AH79" s="200"/>
      <c r="AI79" s="629">
        <f t="shared" si="85"/>
        <v>0</v>
      </c>
      <c r="AJ79" s="585"/>
      <c r="AK79" s="585"/>
      <c r="AL79" s="585"/>
      <c r="AM79" s="70"/>
      <c r="AN79" s="629">
        <f t="shared" si="86"/>
        <v>0</v>
      </c>
      <c r="AO79" s="585"/>
      <c r="AP79" s="585"/>
      <c r="AQ79" s="585"/>
      <c r="AR79" s="70"/>
      <c r="AS79" s="629">
        <f t="shared" si="87"/>
        <v>0</v>
      </c>
      <c r="AT79" s="585"/>
      <c r="AU79" s="585"/>
      <c r="AV79" s="585"/>
      <c r="AW79" s="70"/>
      <c r="AX79" s="629">
        <f t="shared" si="88"/>
        <v>0</v>
      </c>
      <c r="AY79" s="585"/>
      <c r="AZ79" s="585"/>
      <c r="BA79" s="585"/>
      <c r="BB79" s="70"/>
      <c r="BC79" s="629">
        <f t="shared" si="89"/>
        <v>0</v>
      </c>
      <c r="BD79" s="585"/>
      <c r="BE79" s="585"/>
      <c r="BF79" s="585"/>
      <c r="BG79" s="70"/>
      <c r="BH79" s="629">
        <f t="shared" si="90"/>
        <v>0</v>
      </c>
      <c r="BI79" s="585"/>
      <c r="BJ79" s="585"/>
      <c r="BK79" s="585"/>
      <c r="BL79" s="70"/>
      <c r="BM79" s="629">
        <f t="shared" si="91"/>
        <v>0</v>
      </c>
      <c r="BN79" s="585"/>
      <c r="BO79" s="585"/>
      <c r="BP79" s="585"/>
      <c r="BQ79" s="70"/>
      <c r="BR79" s="629">
        <f t="shared" si="92"/>
        <v>0</v>
      </c>
      <c r="BS79" s="585"/>
      <c r="BT79" s="585"/>
      <c r="BU79" s="585"/>
      <c r="BV79" s="70"/>
      <c r="BW79" s="629">
        <f t="shared" si="93"/>
        <v>0</v>
      </c>
      <c r="BX79" s="585"/>
      <c r="BY79" s="585"/>
      <c r="BZ79" s="585"/>
      <c r="CA79" s="70"/>
      <c r="CB79" s="629">
        <f t="shared" si="94"/>
        <v>0</v>
      </c>
      <c r="CC79" s="585"/>
      <c r="CD79" s="585"/>
      <c r="CE79" s="585"/>
      <c r="CF79" s="70"/>
      <c r="CG79" s="629">
        <f t="shared" si="95"/>
        <v>0</v>
      </c>
      <c r="CH79" s="585"/>
      <c r="CI79" s="585"/>
      <c r="CJ79" s="585"/>
      <c r="CK79" s="70"/>
      <c r="CL79" s="629">
        <f t="shared" si="96"/>
        <v>0</v>
      </c>
      <c r="CM79" s="585"/>
      <c r="CN79" s="585"/>
      <c r="CO79" s="585"/>
      <c r="CP79" s="71"/>
      <c r="CQ79" s="629">
        <f t="shared" si="97"/>
        <v>0</v>
      </c>
      <c r="CR79" s="585"/>
      <c r="CS79" s="585"/>
      <c r="CT79" s="585"/>
      <c r="CU79" s="70"/>
      <c r="CV79" s="629">
        <f t="shared" si="98"/>
        <v>0</v>
      </c>
      <c r="CW79" s="585"/>
      <c r="CX79" s="585"/>
      <c r="CY79" s="585"/>
      <c r="CZ79" s="70"/>
      <c r="DA79" s="629">
        <f t="shared" si="99"/>
        <v>0</v>
      </c>
      <c r="DB79" s="585"/>
      <c r="DC79" s="585"/>
      <c r="DD79" s="585"/>
      <c r="DE79" s="70"/>
      <c r="DF79" s="629">
        <f t="shared" si="100"/>
        <v>0</v>
      </c>
      <c r="DG79" s="585"/>
      <c r="DH79" s="585"/>
      <c r="DI79" s="585"/>
      <c r="DJ79" s="71"/>
    </row>
    <row r="80" spans="1:114" s="63" customFormat="1" ht="15.95" customHeight="1" x14ac:dyDescent="0.25">
      <c r="A80" s="178" t="s">
        <v>281</v>
      </c>
      <c r="B80" s="160" t="s">
        <v>282</v>
      </c>
      <c r="C80" s="193"/>
      <c r="D80" s="197"/>
      <c r="E80" s="198"/>
      <c r="F80" s="199"/>
      <c r="G80" s="196"/>
      <c r="H80" s="208"/>
      <c r="I80" s="483">
        <f t="shared" si="101"/>
        <v>0</v>
      </c>
      <c r="J80" s="506">
        <f>IF(Т_РВО="Перший бакалаврський",IF(Т_ФН="денна",O80*$S$2+T80*$X$2+Y80*$AC$2+AD80*$AH$2+AI80*$AM$2+AN80*$AR$2+AS80*$AW$2+AX80*$BB$2+BC80*$BG$2+BH80*$BL$2+BM80*$BQ$2+BR80*$BV$2+BW80*$CA$2+CB80*$CF$2,O80+T80+Y80+AD80+AI80+AN80+AS80+AX80+BC80+BH80+BM80+BR80+BW80+CB80+CG80+CL80+CQ80+CV80+DA80+DF80),IF(Т_ФН="денна",O80*$S$2+T80*$X$2+Y80*$AC$2+AD80*$AH$2+AI80*$AM$2+AN80*$AR$2,O80+T80+Y80+AD80+AI80+AN80))</f>
        <v>0</v>
      </c>
      <c r="K80" s="506">
        <f>IF(Т_РВО="Перший бакалаврський",IF(Т_ФН="денна",P80*$S$2+U80*$X$2+Z80*$AC$2+AE80*$AH$2+AJ80*$AM$2+AO80*$AR$2+AT80*$AW$2+AY80*$BB$2+BD80*$BG$2+BI80*$BL$2+BN80*$BQ$2+BS80*$BV$2+BX80*$CA$2+CC80*$CF$2,P80+U80+Z80+AE80+AJ80+AO80+AT80+AY80+BD80+BI80+BN80+BS80+BX80+CC80+CH80+CM80+CR80+CW80+DB80+DG80),IF(Т_ФН="денна",P80*$S$2+U80*$X$2+Z80*$AC$2+AE80*$AH$2+AJ80*$AM$2+AO80*$AR$2,P80+U80+Z80+AE80+AJ80+AO80))</f>
        <v>0</v>
      </c>
      <c r="L80" s="506">
        <f>IF(Т_РВО="Перший бакалаврський",IF(Т_ФН="денна",Q80*$S$2+V80*$X$2+AA80*$AC$2+AF80*$AH$2+AK80*$AM$2+AP80*$AR$2+AU80*$AW$2+AZ80*$BB$2+BE80*$BG$2+BJ80*$BL$2+BO80*$BQ$2+BT80*$BV$2+BY80*$CA$2+CD80*$CF$2,Q80+V80+AA80+AF80+AK80+AP80+AU80+AZ80+BE80+BJ80+BO80+BT80+BY80+CD80+CI80+CN80+CS80+CX80+DC80+DH80),IF(Т_ФН="денна",Q80*$S$2+V80*$X$2+AA80*$AC$2+AF80*$AH$2+AK80*$AM$2+AP80*$AR$2,Q80+V80+AA80+AF80+AK80+AP80))</f>
        <v>0</v>
      </c>
      <c r="M80" s="506">
        <f>IF(Т_РВО="Перший бакалаврський",IF(Т_ФН="денна",R80*$S$2+W80*$X$2+AB80*$AC$2+AG80*$AH$2+AL80*$AM$2+AQ80*$AR$2+AV80*$AW$2+BA80*$BB$2+BF80*$BG$2+BK80*$BL$2+BP80*$BQ$2+BU80*$BV$2+BZ80*$CA$2+CE80*$CF$2,R80+W80+AB80+AG80+AL80+AQ80+AV80+BA80+BF80+BK80+BP80+BU80+BZ80+CE80+CJ80+CO80+CT80+CY80+DD80+DI80),IF(Т_ФН="денна",R80*$S$2+W80*$X$2+AB80*$AC$2+AG80*$AH$2+AL80*$AM$2+AQ80*$AR$2,R80+W80+AB80+AG80+AL80+AQ80))</f>
        <v>0</v>
      </c>
      <c r="N80" s="507">
        <f t="shared" si="102"/>
        <v>0</v>
      </c>
      <c r="O80" s="629">
        <f t="shared" si="81"/>
        <v>0</v>
      </c>
      <c r="P80" s="585"/>
      <c r="Q80" s="585"/>
      <c r="R80" s="585"/>
      <c r="S80" s="70"/>
      <c r="T80" s="629">
        <f t="shared" si="82"/>
        <v>0</v>
      </c>
      <c r="U80" s="585"/>
      <c r="V80" s="585"/>
      <c r="W80" s="585"/>
      <c r="X80" s="70"/>
      <c r="Y80" s="629">
        <f t="shared" si="83"/>
        <v>0</v>
      </c>
      <c r="Z80" s="592"/>
      <c r="AA80" s="592"/>
      <c r="AB80" s="592"/>
      <c r="AC80" s="200"/>
      <c r="AD80" s="629">
        <f t="shared" si="84"/>
        <v>0</v>
      </c>
      <c r="AE80" s="592"/>
      <c r="AF80" s="592"/>
      <c r="AG80" s="592"/>
      <c r="AH80" s="200"/>
      <c r="AI80" s="629">
        <f t="shared" si="85"/>
        <v>0</v>
      </c>
      <c r="AJ80" s="585"/>
      <c r="AK80" s="585"/>
      <c r="AL80" s="585"/>
      <c r="AM80" s="70"/>
      <c r="AN80" s="629">
        <f t="shared" si="86"/>
        <v>0</v>
      </c>
      <c r="AO80" s="585"/>
      <c r="AP80" s="585"/>
      <c r="AQ80" s="585"/>
      <c r="AR80" s="70"/>
      <c r="AS80" s="629">
        <f t="shared" si="87"/>
        <v>0</v>
      </c>
      <c r="AT80" s="585"/>
      <c r="AU80" s="585"/>
      <c r="AV80" s="585"/>
      <c r="AW80" s="70"/>
      <c r="AX80" s="629">
        <f t="shared" si="88"/>
        <v>0</v>
      </c>
      <c r="AY80" s="585"/>
      <c r="AZ80" s="585"/>
      <c r="BA80" s="585"/>
      <c r="BB80" s="70"/>
      <c r="BC80" s="629">
        <f t="shared" si="89"/>
        <v>0</v>
      </c>
      <c r="BD80" s="585"/>
      <c r="BE80" s="585"/>
      <c r="BF80" s="585"/>
      <c r="BG80" s="70"/>
      <c r="BH80" s="629">
        <f t="shared" si="90"/>
        <v>0</v>
      </c>
      <c r="BI80" s="585"/>
      <c r="BJ80" s="585"/>
      <c r="BK80" s="585"/>
      <c r="BL80" s="70"/>
      <c r="BM80" s="629">
        <f t="shared" si="91"/>
        <v>0</v>
      </c>
      <c r="BN80" s="585"/>
      <c r="BO80" s="585"/>
      <c r="BP80" s="585"/>
      <c r="BQ80" s="70"/>
      <c r="BR80" s="629">
        <f t="shared" si="92"/>
        <v>0</v>
      </c>
      <c r="BS80" s="585"/>
      <c r="BT80" s="585"/>
      <c r="BU80" s="585"/>
      <c r="BV80" s="70"/>
      <c r="BW80" s="629">
        <f t="shared" si="93"/>
        <v>0</v>
      </c>
      <c r="BX80" s="585"/>
      <c r="BY80" s="585"/>
      <c r="BZ80" s="585"/>
      <c r="CA80" s="70"/>
      <c r="CB80" s="629">
        <f t="shared" si="94"/>
        <v>0</v>
      </c>
      <c r="CC80" s="585"/>
      <c r="CD80" s="585"/>
      <c r="CE80" s="585"/>
      <c r="CF80" s="70"/>
      <c r="CG80" s="629">
        <f t="shared" si="95"/>
        <v>0</v>
      </c>
      <c r="CH80" s="585"/>
      <c r="CI80" s="585"/>
      <c r="CJ80" s="585"/>
      <c r="CK80" s="70"/>
      <c r="CL80" s="629">
        <f t="shared" si="96"/>
        <v>0</v>
      </c>
      <c r="CM80" s="585"/>
      <c r="CN80" s="585"/>
      <c r="CO80" s="585"/>
      <c r="CP80" s="71"/>
      <c r="CQ80" s="629">
        <f t="shared" si="97"/>
        <v>0</v>
      </c>
      <c r="CR80" s="585"/>
      <c r="CS80" s="585"/>
      <c r="CT80" s="585"/>
      <c r="CU80" s="70"/>
      <c r="CV80" s="629">
        <f t="shared" si="98"/>
        <v>0</v>
      </c>
      <c r="CW80" s="585"/>
      <c r="CX80" s="585"/>
      <c r="CY80" s="585"/>
      <c r="CZ80" s="70"/>
      <c r="DA80" s="629">
        <f t="shared" si="99"/>
        <v>0</v>
      </c>
      <c r="DB80" s="585"/>
      <c r="DC80" s="585"/>
      <c r="DD80" s="585"/>
      <c r="DE80" s="70"/>
      <c r="DF80" s="629">
        <f t="shared" si="100"/>
        <v>0</v>
      </c>
      <c r="DG80" s="585"/>
      <c r="DH80" s="585"/>
      <c r="DI80" s="585"/>
      <c r="DJ80" s="71"/>
    </row>
    <row r="81" spans="1:114" s="63" customFormat="1" ht="15.95" customHeight="1" x14ac:dyDescent="0.25">
      <c r="A81" s="178" t="s">
        <v>283</v>
      </c>
      <c r="B81" s="160" t="s">
        <v>284</v>
      </c>
      <c r="C81" s="193"/>
      <c r="D81" s="197"/>
      <c r="E81" s="198"/>
      <c r="F81" s="199"/>
      <c r="G81" s="196"/>
      <c r="H81" s="208"/>
      <c r="I81" s="483">
        <f t="shared" si="101"/>
        <v>0</v>
      </c>
      <c r="J81" s="506">
        <f>IF(Т_РВО="Перший бакалаврський",IF(Т_ФН="денна",O81*$S$2+T81*$X$2+Y81*$AC$2+AD81*$AH$2+AI81*$AM$2+AN81*$AR$2+AS81*$AW$2+AX81*$BB$2+BC81*$BG$2+BH81*$BL$2+BM81*$BQ$2+BR81*$BV$2+BW81*$CA$2+CB81*$CF$2,O81+T81+Y81+AD81+AI81+AN81+AS81+AX81+BC81+BH81+BM81+BR81+BW81+CB81+CG81+CL81+CQ81+CV81+DA81+DF81),IF(Т_ФН="денна",O81*$S$2+T81*$X$2+Y81*$AC$2+AD81*$AH$2+AI81*$AM$2+AN81*$AR$2,O81+T81+Y81+AD81+AI81+AN81))</f>
        <v>0</v>
      </c>
      <c r="K81" s="506">
        <f>IF(Т_РВО="Перший бакалаврський",IF(Т_ФН="денна",P81*$S$2+U81*$X$2+Z81*$AC$2+AE81*$AH$2+AJ81*$AM$2+AO81*$AR$2+AT81*$AW$2+AY81*$BB$2+BD81*$BG$2+BI81*$BL$2+BN81*$BQ$2+BS81*$BV$2+BX81*$CA$2+CC81*$CF$2,P81+U81+Z81+AE81+AJ81+AO81+AT81+AY81+BD81+BI81+BN81+BS81+BX81+CC81+CH81+CM81+CR81+CW81+DB81+DG81),IF(Т_ФН="денна",P81*$S$2+U81*$X$2+Z81*$AC$2+AE81*$AH$2+AJ81*$AM$2+AO81*$AR$2,P81+U81+Z81+AE81+AJ81+AO81))</f>
        <v>0</v>
      </c>
      <c r="L81" s="506">
        <f>IF(Т_РВО="Перший бакалаврський",IF(Т_ФН="денна",Q81*$S$2+V81*$X$2+AA81*$AC$2+AF81*$AH$2+AK81*$AM$2+AP81*$AR$2+AU81*$AW$2+AZ81*$BB$2+BE81*$BG$2+BJ81*$BL$2+BO81*$BQ$2+BT81*$BV$2+BY81*$CA$2+CD81*$CF$2,Q81+V81+AA81+AF81+AK81+AP81+AU81+AZ81+BE81+BJ81+BO81+BT81+BY81+CD81+CI81+CN81+CS81+CX81+DC81+DH81),IF(Т_ФН="денна",Q81*$S$2+V81*$X$2+AA81*$AC$2+AF81*$AH$2+AK81*$AM$2+AP81*$AR$2,Q81+V81+AA81+AF81+AK81+AP81))</f>
        <v>0</v>
      </c>
      <c r="M81" s="506">
        <f>IF(Т_РВО="Перший бакалаврський",IF(Т_ФН="денна",R81*$S$2+W81*$X$2+AB81*$AC$2+AG81*$AH$2+AL81*$AM$2+AQ81*$AR$2+AV81*$AW$2+BA81*$BB$2+BF81*$BG$2+BK81*$BL$2+BP81*$BQ$2+BU81*$BV$2+BZ81*$CA$2+CE81*$CF$2,R81+W81+AB81+AG81+AL81+AQ81+AV81+BA81+BF81+BK81+BP81+BU81+BZ81+CE81+CJ81+CO81+CT81+CY81+DD81+DI81),IF(Т_ФН="денна",R81*$S$2+W81*$X$2+AB81*$AC$2+AG81*$AH$2+AL81*$AM$2+AQ81*$AR$2,R81+W81+AB81+AG81+AL81+AQ81))</f>
        <v>0</v>
      </c>
      <c r="N81" s="507">
        <f t="shared" si="102"/>
        <v>0</v>
      </c>
      <c r="O81" s="629">
        <f t="shared" si="81"/>
        <v>0</v>
      </c>
      <c r="P81" s="585"/>
      <c r="Q81" s="585"/>
      <c r="R81" s="585"/>
      <c r="S81" s="70"/>
      <c r="T81" s="629">
        <f t="shared" si="82"/>
        <v>0</v>
      </c>
      <c r="U81" s="585"/>
      <c r="V81" s="585"/>
      <c r="W81" s="585"/>
      <c r="X81" s="70"/>
      <c r="Y81" s="629">
        <f t="shared" si="83"/>
        <v>0</v>
      </c>
      <c r="Z81" s="592"/>
      <c r="AA81" s="592"/>
      <c r="AB81" s="592"/>
      <c r="AC81" s="200"/>
      <c r="AD81" s="629">
        <f t="shared" si="84"/>
        <v>0</v>
      </c>
      <c r="AE81" s="592"/>
      <c r="AF81" s="592"/>
      <c r="AG81" s="592"/>
      <c r="AH81" s="200"/>
      <c r="AI81" s="629">
        <f t="shared" si="85"/>
        <v>0</v>
      </c>
      <c r="AJ81" s="585"/>
      <c r="AK81" s="585"/>
      <c r="AL81" s="585"/>
      <c r="AM81" s="70"/>
      <c r="AN81" s="629">
        <f t="shared" si="86"/>
        <v>0</v>
      </c>
      <c r="AO81" s="585"/>
      <c r="AP81" s="585"/>
      <c r="AQ81" s="585"/>
      <c r="AR81" s="70"/>
      <c r="AS81" s="629">
        <f t="shared" si="87"/>
        <v>0</v>
      </c>
      <c r="AT81" s="585"/>
      <c r="AU81" s="585"/>
      <c r="AV81" s="585"/>
      <c r="AW81" s="70"/>
      <c r="AX81" s="629">
        <f t="shared" si="88"/>
        <v>0</v>
      </c>
      <c r="AY81" s="585"/>
      <c r="AZ81" s="585"/>
      <c r="BA81" s="585"/>
      <c r="BB81" s="70"/>
      <c r="BC81" s="629">
        <f t="shared" si="89"/>
        <v>0</v>
      </c>
      <c r="BD81" s="585"/>
      <c r="BE81" s="585"/>
      <c r="BF81" s="585"/>
      <c r="BG81" s="70"/>
      <c r="BH81" s="629">
        <f t="shared" si="90"/>
        <v>0</v>
      </c>
      <c r="BI81" s="585"/>
      <c r="BJ81" s="585"/>
      <c r="BK81" s="585"/>
      <c r="BL81" s="70"/>
      <c r="BM81" s="629">
        <f t="shared" si="91"/>
        <v>0</v>
      </c>
      <c r="BN81" s="585"/>
      <c r="BO81" s="585"/>
      <c r="BP81" s="585"/>
      <c r="BQ81" s="70"/>
      <c r="BR81" s="629">
        <f t="shared" si="92"/>
        <v>0</v>
      </c>
      <c r="BS81" s="585"/>
      <c r="BT81" s="585"/>
      <c r="BU81" s="585"/>
      <c r="BV81" s="70"/>
      <c r="BW81" s="629">
        <f t="shared" si="93"/>
        <v>0</v>
      </c>
      <c r="BX81" s="585"/>
      <c r="BY81" s="585"/>
      <c r="BZ81" s="585"/>
      <c r="CA81" s="70"/>
      <c r="CB81" s="629">
        <f t="shared" si="94"/>
        <v>0</v>
      </c>
      <c r="CC81" s="585"/>
      <c r="CD81" s="585"/>
      <c r="CE81" s="585"/>
      <c r="CF81" s="70"/>
      <c r="CG81" s="629">
        <f t="shared" si="95"/>
        <v>0</v>
      </c>
      <c r="CH81" s="585"/>
      <c r="CI81" s="585"/>
      <c r="CJ81" s="585"/>
      <c r="CK81" s="70"/>
      <c r="CL81" s="629">
        <f t="shared" si="96"/>
        <v>0</v>
      </c>
      <c r="CM81" s="585"/>
      <c r="CN81" s="585"/>
      <c r="CO81" s="585"/>
      <c r="CP81" s="71"/>
      <c r="CQ81" s="629">
        <f t="shared" si="97"/>
        <v>0</v>
      </c>
      <c r="CR81" s="585"/>
      <c r="CS81" s="585"/>
      <c r="CT81" s="585"/>
      <c r="CU81" s="70"/>
      <c r="CV81" s="629">
        <f t="shared" si="98"/>
        <v>0</v>
      </c>
      <c r="CW81" s="585"/>
      <c r="CX81" s="585"/>
      <c r="CY81" s="585"/>
      <c r="CZ81" s="70"/>
      <c r="DA81" s="629">
        <f t="shared" si="99"/>
        <v>0</v>
      </c>
      <c r="DB81" s="585"/>
      <c r="DC81" s="585"/>
      <c r="DD81" s="585"/>
      <c r="DE81" s="70"/>
      <c r="DF81" s="629">
        <f t="shared" si="100"/>
        <v>0</v>
      </c>
      <c r="DG81" s="585"/>
      <c r="DH81" s="585"/>
      <c r="DI81" s="585"/>
      <c r="DJ81" s="71"/>
    </row>
    <row r="82" spans="1:114" s="63" customFormat="1" ht="15.95" customHeight="1" x14ac:dyDescent="0.25">
      <c r="A82" s="178" t="s">
        <v>285</v>
      </c>
      <c r="B82" s="160" t="s">
        <v>286</v>
      </c>
      <c r="C82" s="193"/>
      <c r="D82" s="197"/>
      <c r="E82" s="198"/>
      <c r="F82" s="199"/>
      <c r="G82" s="196"/>
      <c r="H82" s="208"/>
      <c r="I82" s="483">
        <f t="shared" si="101"/>
        <v>0</v>
      </c>
      <c r="J82" s="506">
        <f>IF(Т_РВО="Перший бакалаврський",IF(Т_ФН="денна",O82*$S$2+T82*$X$2+Y82*$AC$2+AD82*$AH$2+AI82*$AM$2+AN82*$AR$2+AS82*$AW$2+AX82*$BB$2+BC82*$BG$2+BH82*$BL$2+BM82*$BQ$2+BR82*$BV$2+BW82*$CA$2+CB82*$CF$2,O82+T82+Y82+AD82+AI82+AN82+AS82+AX82+BC82+BH82+BM82+BR82+BW82+CB82+CG82+CL82+CQ82+CV82+DA82+DF82),IF(Т_ФН="денна",O82*$S$2+T82*$X$2+Y82*$AC$2+AD82*$AH$2+AI82*$AM$2+AN82*$AR$2,O82+T82+Y82+AD82+AI82+AN82))</f>
        <v>0</v>
      </c>
      <c r="K82" s="506">
        <f>IF(Т_РВО="Перший бакалаврський",IF(Т_ФН="денна",P82*$S$2+U82*$X$2+Z82*$AC$2+AE82*$AH$2+AJ82*$AM$2+AO82*$AR$2+AT82*$AW$2+AY82*$BB$2+BD82*$BG$2+BI82*$BL$2+BN82*$BQ$2+BS82*$BV$2+BX82*$CA$2+CC82*$CF$2,P82+U82+Z82+AE82+AJ82+AO82+AT82+AY82+BD82+BI82+BN82+BS82+BX82+CC82+CH82+CM82+CR82+CW82+DB82+DG82),IF(Т_ФН="денна",P82*$S$2+U82*$X$2+Z82*$AC$2+AE82*$AH$2+AJ82*$AM$2+AO82*$AR$2,P82+U82+Z82+AE82+AJ82+AO82))</f>
        <v>0</v>
      </c>
      <c r="L82" s="506">
        <f>IF(Т_РВО="Перший бакалаврський",IF(Т_ФН="денна",Q82*$S$2+V82*$X$2+AA82*$AC$2+AF82*$AH$2+AK82*$AM$2+AP82*$AR$2+AU82*$AW$2+AZ82*$BB$2+BE82*$BG$2+BJ82*$BL$2+BO82*$BQ$2+BT82*$BV$2+BY82*$CA$2+CD82*$CF$2,Q82+V82+AA82+AF82+AK82+AP82+AU82+AZ82+BE82+BJ82+BO82+BT82+BY82+CD82+CI82+CN82+CS82+CX82+DC82+DH82),IF(Т_ФН="денна",Q82*$S$2+V82*$X$2+AA82*$AC$2+AF82*$AH$2+AK82*$AM$2+AP82*$AR$2,Q82+V82+AA82+AF82+AK82+AP82))</f>
        <v>0</v>
      </c>
      <c r="M82" s="506">
        <f>IF(Т_РВО="Перший бакалаврський",IF(Т_ФН="денна",R82*$S$2+W82*$X$2+AB82*$AC$2+AG82*$AH$2+AL82*$AM$2+AQ82*$AR$2+AV82*$AW$2+BA82*$BB$2+BF82*$BG$2+BK82*$BL$2+BP82*$BQ$2+BU82*$BV$2+BZ82*$CA$2+CE82*$CF$2,R82+W82+AB82+AG82+AL82+AQ82+AV82+BA82+BF82+BK82+BP82+BU82+BZ82+CE82+CJ82+CO82+CT82+CY82+DD82+DI82),IF(Т_ФН="денна",R82*$S$2+W82*$X$2+AB82*$AC$2+AG82*$AH$2+AL82*$AM$2+AQ82*$AR$2,R82+W82+AB82+AG82+AL82+AQ82))</f>
        <v>0</v>
      </c>
      <c r="N82" s="507">
        <f t="shared" si="102"/>
        <v>0</v>
      </c>
      <c r="O82" s="629">
        <f t="shared" si="81"/>
        <v>0</v>
      </c>
      <c r="P82" s="585"/>
      <c r="Q82" s="585"/>
      <c r="R82" s="585"/>
      <c r="S82" s="70"/>
      <c r="T82" s="629">
        <f t="shared" si="82"/>
        <v>0</v>
      </c>
      <c r="U82" s="585"/>
      <c r="V82" s="585"/>
      <c r="W82" s="585"/>
      <c r="X82" s="70"/>
      <c r="Y82" s="629">
        <f t="shared" si="83"/>
        <v>0</v>
      </c>
      <c r="Z82" s="592"/>
      <c r="AA82" s="592"/>
      <c r="AB82" s="592"/>
      <c r="AC82" s="200"/>
      <c r="AD82" s="629">
        <f t="shared" si="84"/>
        <v>0</v>
      </c>
      <c r="AE82" s="592"/>
      <c r="AF82" s="592"/>
      <c r="AG82" s="592"/>
      <c r="AH82" s="200"/>
      <c r="AI82" s="629">
        <f t="shared" si="85"/>
        <v>0</v>
      </c>
      <c r="AJ82" s="585"/>
      <c r="AK82" s="585"/>
      <c r="AL82" s="585"/>
      <c r="AM82" s="70"/>
      <c r="AN82" s="629">
        <f t="shared" si="86"/>
        <v>0</v>
      </c>
      <c r="AO82" s="585"/>
      <c r="AP82" s="585"/>
      <c r="AQ82" s="585"/>
      <c r="AR82" s="70"/>
      <c r="AS82" s="629">
        <f t="shared" si="87"/>
        <v>0</v>
      </c>
      <c r="AT82" s="585"/>
      <c r="AU82" s="585"/>
      <c r="AV82" s="585"/>
      <c r="AW82" s="70"/>
      <c r="AX82" s="629">
        <f t="shared" si="88"/>
        <v>0</v>
      </c>
      <c r="AY82" s="585"/>
      <c r="AZ82" s="585"/>
      <c r="BA82" s="585"/>
      <c r="BB82" s="70"/>
      <c r="BC82" s="629">
        <f t="shared" si="89"/>
        <v>0</v>
      </c>
      <c r="BD82" s="585"/>
      <c r="BE82" s="585"/>
      <c r="BF82" s="585"/>
      <c r="BG82" s="70"/>
      <c r="BH82" s="629">
        <f t="shared" si="90"/>
        <v>0</v>
      </c>
      <c r="BI82" s="585"/>
      <c r="BJ82" s="585"/>
      <c r="BK82" s="585"/>
      <c r="BL82" s="70"/>
      <c r="BM82" s="629">
        <f t="shared" si="91"/>
        <v>0</v>
      </c>
      <c r="BN82" s="585"/>
      <c r="BO82" s="585"/>
      <c r="BP82" s="585"/>
      <c r="BQ82" s="70"/>
      <c r="BR82" s="629">
        <f t="shared" si="92"/>
        <v>0</v>
      </c>
      <c r="BS82" s="585"/>
      <c r="BT82" s="585"/>
      <c r="BU82" s="585"/>
      <c r="BV82" s="70"/>
      <c r="BW82" s="629">
        <f t="shared" si="93"/>
        <v>0</v>
      </c>
      <c r="BX82" s="585"/>
      <c r="BY82" s="585"/>
      <c r="BZ82" s="585"/>
      <c r="CA82" s="70"/>
      <c r="CB82" s="629">
        <f t="shared" si="94"/>
        <v>0</v>
      </c>
      <c r="CC82" s="585"/>
      <c r="CD82" s="585"/>
      <c r="CE82" s="585"/>
      <c r="CF82" s="70"/>
      <c r="CG82" s="629">
        <f t="shared" si="95"/>
        <v>0</v>
      </c>
      <c r="CH82" s="585"/>
      <c r="CI82" s="585"/>
      <c r="CJ82" s="585"/>
      <c r="CK82" s="70"/>
      <c r="CL82" s="629">
        <f t="shared" si="96"/>
        <v>0</v>
      </c>
      <c r="CM82" s="585"/>
      <c r="CN82" s="585"/>
      <c r="CO82" s="585"/>
      <c r="CP82" s="71"/>
      <c r="CQ82" s="629">
        <f t="shared" si="97"/>
        <v>0</v>
      </c>
      <c r="CR82" s="585"/>
      <c r="CS82" s="585"/>
      <c r="CT82" s="585"/>
      <c r="CU82" s="70"/>
      <c r="CV82" s="629">
        <f t="shared" si="98"/>
        <v>0</v>
      </c>
      <c r="CW82" s="585"/>
      <c r="CX82" s="585"/>
      <c r="CY82" s="585"/>
      <c r="CZ82" s="70"/>
      <c r="DA82" s="629">
        <f t="shared" si="99"/>
        <v>0</v>
      </c>
      <c r="DB82" s="585"/>
      <c r="DC82" s="585"/>
      <c r="DD82" s="585"/>
      <c r="DE82" s="70"/>
      <c r="DF82" s="629">
        <f t="shared" si="100"/>
        <v>0</v>
      </c>
      <c r="DG82" s="585"/>
      <c r="DH82" s="585"/>
      <c r="DI82" s="585"/>
      <c r="DJ82" s="71"/>
    </row>
    <row r="83" spans="1:114" s="63" customFormat="1" ht="15.95" customHeight="1" x14ac:dyDescent="0.25">
      <c r="A83" s="178" t="s">
        <v>287</v>
      </c>
      <c r="B83" s="160" t="s">
        <v>288</v>
      </c>
      <c r="C83" s="193"/>
      <c r="D83" s="197"/>
      <c r="E83" s="198"/>
      <c r="F83" s="199"/>
      <c r="G83" s="196"/>
      <c r="H83" s="208"/>
      <c r="I83" s="483">
        <f t="shared" si="101"/>
        <v>0</v>
      </c>
      <c r="J83" s="506">
        <f>IF(Т_РВО="Перший бакалаврський",IF(Т_ФН="денна",O83*$S$2+T83*$X$2+Y83*$AC$2+AD83*$AH$2+AI83*$AM$2+AN83*$AR$2+AS83*$AW$2+AX83*$BB$2+BC83*$BG$2+BH83*$BL$2+BM83*$BQ$2+BR83*$BV$2+BW83*$CA$2+CB83*$CF$2,O83+T83+Y83+AD83+AI83+AN83+AS83+AX83+BC83+BH83+BM83+BR83+BW83+CB83+CG83+CL83+CQ83+CV83+DA83+DF83),IF(Т_ФН="денна",O83*$S$2+T83*$X$2+Y83*$AC$2+AD83*$AH$2+AI83*$AM$2+AN83*$AR$2,O83+T83+Y83+AD83+AI83+AN83))</f>
        <v>0</v>
      </c>
      <c r="K83" s="506">
        <f>IF(Т_РВО="Перший бакалаврський",IF(Т_ФН="денна",P83*$S$2+U83*$X$2+Z83*$AC$2+AE83*$AH$2+AJ83*$AM$2+AO83*$AR$2+AT83*$AW$2+AY83*$BB$2+BD83*$BG$2+BI83*$BL$2+BN83*$BQ$2+BS83*$BV$2+BX83*$CA$2+CC83*$CF$2,P83+U83+Z83+AE83+AJ83+AO83+AT83+AY83+BD83+BI83+BN83+BS83+BX83+CC83+CH83+CM83+CR83+CW83+DB83+DG83),IF(Т_ФН="денна",P83*$S$2+U83*$X$2+Z83*$AC$2+AE83*$AH$2+AJ83*$AM$2+AO83*$AR$2,P83+U83+Z83+AE83+AJ83+AO83))</f>
        <v>0</v>
      </c>
      <c r="L83" s="506">
        <f>IF(Т_РВО="Перший бакалаврський",IF(Т_ФН="денна",Q83*$S$2+V83*$X$2+AA83*$AC$2+AF83*$AH$2+AK83*$AM$2+AP83*$AR$2+AU83*$AW$2+AZ83*$BB$2+BE83*$BG$2+BJ83*$BL$2+BO83*$BQ$2+BT83*$BV$2+BY83*$CA$2+CD83*$CF$2,Q83+V83+AA83+AF83+AK83+AP83+AU83+AZ83+BE83+BJ83+BO83+BT83+BY83+CD83+CI83+CN83+CS83+CX83+DC83+DH83),IF(Т_ФН="денна",Q83*$S$2+V83*$X$2+AA83*$AC$2+AF83*$AH$2+AK83*$AM$2+AP83*$AR$2,Q83+V83+AA83+AF83+AK83+AP83))</f>
        <v>0</v>
      </c>
      <c r="M83" s="506">
        <f>IF(Т_РВО="Перший бакалаврський",IF(Т_ФН="денна",R83*$S$2+W83*$X$2+AB83*$AC$2+AG83*$AH$2+AL83*$AM$2+AQ83*$AR$2+AV83*$AW$2+BA83*$BB$2+BF83*$BG$2+BK83*$BL$2+BP83*$BQ$2+BU83*$BV$2+BZ83*$CA$2+CE83*$CF$2,R83+W83+AB83+AG83+AL83+AQ83+AV83+BA83+BF83+BK83+BP83+BU83+BZ83+CE83+CJ83+CO83+CT83+CY83+DD83+DI83),IF(Т_ФН="денна",R83*$S$2+W83*$X$2+AB83*$AC$2+AG83*$AH$2+AL83*$AM$2+AQ83*$AR$2,R83+W83+AB83+AG83+AL83+AQ83))</f>
        <v>0</v>
      </c>
      <c r="N83" s="507">
        <f t="shared" si="102"/>
        <v>0</v>
      </c>
      <c r="O83" s="629">
        <f t="shared" si="81"/>
        <v>0</v>
      </c>
      <c r="P83" s="585"/>
      <c r="Q83" s="585"/>
      <c r="R83" s="585"/>
      <c r="S83" s="70"/>
      <c r="T83" s="629">
        <f t="shared" si="82"/>
        <v>0</v>
      </c>
      <c r="U83" s="585"/>
      <c r="V83" s="585"/>
      <c r="W83" s="585"/>
      <c r="X83" s="70"/>
      <c r="Y83" s="629">
        <f t="shared" si="83"/>
        <v>0</v>
      </c>
      <c r="Z83" s="592"/>
      <c r="AA83" s="592"/>
      <c r="AB83" s="592"/>
      <c r="AC83" s="200"/>
      <c r="AD83" s="629">
        <f t="shared" si="84"/>
        <v>0</v>
      </c>
      <c r="AE83" s="592"/>
      <c r="AF83" s="592"/>
      <c r="AG83" s="592"/>
      <c r="AH83" s="200"/>
      <c r="AI83" s="629">
        <f t="shared" si="85"/>
        <v>0</v>
      </c>
      <c r="AJ83" s="585"/>
      <c r="AK83" s="585"/>
      <c r="AL83" s="585"/>
      <c r="AM83" s="70"/>
      <c r="AN83" s="629">
        <f t="shared" si="86"/>
        <v>0</v>
      </c>
      <c r="AO83" s="585"/>
      <c r="AP83" s="585"/>
      <c r="AQ83" s="585"/>
      <c r="AR83" s="70"/>
      <c r="AS83" s="629">
        <f t="shared" si="87"/>
        <v>0</v>
      </c>
      <c r="AT83" s="585"/>
      <c r="AU83" s="585"/>
      <c r="AV83" s="585"/>
      <c r="AW83" s="70"/>
      <c r="AX83" s="629">
        <f t="shared" si="88"/>
        <v>0</v>
      </c>
      <c r="AY83" s="585"/>
      <c r="AZ83" s="585"/>
      <c r="BA83" s="585"/>
      <c r="BB83" s="70"/>
      <c r="BC83" s="629">
        <f t="shared" si="89"/>
        <v>0</v>
      </c>
      <c r="BD83" s="585"/>
      <c r="BE83" s="585"/>
      <c r="BF83" s="585"/>
      <c r="BG83" s="70"/>
      <c r="BH83" s="629">
        <f t="shared" si="90"/>
        <v>0</v>
      </c>
      <c r="BI83" s="585"/>
      <c r="BJ83" s="585"/>
      <c r="BK83" s="585"/>
      <c r="BL83" s="70"/>
      <c r="BM83" s="629">
        <f t="shared" si="91"/>
        <v>0</v>
      </c>
      <c r="BN83" s="585"/>
      <c r="BO83" s="585"/>
      <c r="BP83" s="585"/>
      <c r="BQ83" s="70"/>
      <c r="BR83" s="629">
        <f t="shared" si="92"/>
        <v>0</v>
      </c>
      <c r="BS83" s="585"/>
      <c r="BT83" s="585"/>
      <c r="BU83" s="585"/>
      <c r="BV83" s="70"/>
      <c r="BW83" s="629">
        <f t="shared" si="93"/>
        <v>0</v>
      </c>
      <c r="BX83" s="585"/>
      <c r="BY83" s="585"/>
      <c r="BZ83" s="585"/>
      <c r="CA83" s="70"/>
      <c r="CB83" s="629">
        <f t="shared" si="94"/>
        <v>0</v>
      </c>
      <c r="CC83" s="585"/>
      <c r="CD83" s="585"/>
      <c r="CE83" s="585"/>
      <c r="CF83" s="70"/>
      <c r="CG83" s="629">
        <f t="shared" si="95"/>
        <v>0</v>
      </c>
      <c r="CH83" s="585"/>
      <c r="CI83" s="585"/>
      <c r="CJ83" s="585"/>
      <c r="CK83" s="70"/>
      <c r="CL83" s="629">
        <f t="shared" si="96"/>
        <v>0</v>
      </c>
      <c r="CM83" s="585"/>
      <c r="CN83" s="585"/>
      <c r="CO83" s="585"/>
      <c r="CP83" s="71"/>
      <c r="CQ83" s="629">
        <f t="shared" si="97"/>
        <v>0</v>
      </c>
      <c r="CR83" s="585"/>
      <c r="CS83" s="585"/>
      <c r="CT83" s="585"/>
      <c r="CU83" s="70"/>
      <c r="CV83" s="629">
        <f t="shared" si="98"/>
        <v>0</v>
      </c>
      <c r="CW83" s="585"/>
      <c r="CX83" s="585"/>
      <c r="CY83" s="585"/>
      <c r="CZ83" s="70"/>
      <c r="DA83" s="629">
        <f t="shared" si="99"/>
        <v>0</v>
      </c>
      <c r="DB83" s="585"/>
      <c r="DC83" s="585"/>
      <c r="DD83" s="585"/>
      <c r="DE83" s="70"/>
      <c r="DF83" s="629">
        <f t="shared" si="100"/>
        <v>0</v>
      </c>
      <c r="DG83" s="585"/>
      <c r="DH83" s="585"/>
      <c r="DI83" s="585"/>
      <c r="DJ83" s="71"/>
    </row>
    <row r="84" spans="1:114" s="63" customFormat="1" ht="15.95" customHeight="1" x14ac:dyDescent="0.25">
      <c r="A84" s="178" t="s">
        <v>289</v>
      </c>
      <c r="B84" s="160" t="s">
        <v>290</v>
      </c>
      <c r="C84" s="193"/>
      <c r="D84" s="197"/>
      <c r="E84" s="198"/>
      <c r="F84" s="199"/>
      <c r="G84" s="196"/>
      <c r="H84" s="208"/>
      <c r="I84" s="483">
        <f t="shared" si="101"/>
        <v>0</v>
      </c>
      <c r="J84" s="506">
        <f>IF(Т_РВО="Перший бакалаврський",IF(Т_ФН="денна",O84*$S$2+T84*$X$2+Y84*$AC$2+AD84*$AH$2+AI84*$AM$2+AN84*$AR$2+AS84*$AW$2+AX84*$BB$2+BC84*$BG$2+BH84*$BL$2+BM84*$BQ$2+BR84*$BV$2+BW84*$CA$2+CB84*$CF$2,O84+T84+Y84+AD84+AI84+AN84+AS84+AX84+BC84+BH84+BM84+BR84+BW84+CB84+CG84+CL84+CQ84+CV84+DA84+DF84),IF(Т_ФН="денна",O84*$S$2+T84*$X$2+Y84*$AC$2+AD84*$AH$2+AI84*$AM$2+AN84*$AR$2,O84+T84+Y84+AD84+AI84+AN84))</f>
        <v>0</v>
      </c>
      <c r="K84" s="506">
        <f>IF(Т_РВО="Перший бакалаврський",IF(Т_ФН="денна",P84*$S$2+U84*$X$2+Z84*$AC$2+AE84*$AH$2+AJ84*$AM$2+AO84*$AR$2+AT84*$AW$2+AY84*$BB$2+BD84*$BG$2+BI84*$BL$2+BN84*$BQ$2+BS84*$BV$2+BX84*$CA$2+CC84*$CF$2,P84+U84+Z84+AE84+AJ84+AO84+AT84+AY84+BD84+BI84+BN84+BS84+BX84+CC84+CH84+CM84+CR84+CW84+DB84+DG84),IF(Т_ФН="денна",P84*$S$2+U84*$X$2+Z84*$AC$2+AE84*$AH$2+AJ84*$AM$2+AO84*$AR$2,P84+U84+Z84+AE84+AJ84+AO84))</f>
        <v>0</v>
      </c>
      <c r="L84" s="506">
        <f>IF(Т_РВО="Перший бакалаврський",IF(Т_ФН="денна",Q84*$S$2+V84*$X$2+AA84*$AC$2+AF84*$AH$2+AK84*$AM$2+AP84*$AR$2+AU84*$AW$2+AZ84*$BB$2+BE84*$BG$2+BJ84*$BL$2+BO84*$BQ$2+BT84*$BV$2+BY84*$CA$2+CD84*$CF$2,Q84+V84+AA84+AF84+AK84+AP84+AU84+AZ84+BE84+BJ84+BO84+BT84+BY84+CD84+CI84+CN84+CS84+CX84+DC84+DH84),IF(Т_ФН="денна",Q84*$S$2+V84*$X$2+AA84*$AC$2+AF84*$AH$2+AK84*$AM$2+AP84*$AR$2,Q84+V84+AA84+AF84+AK84+AP84))</f>
        <v>0</v>
      </c>
      <c r="M84" s="506">
        <f>IF(Т_РВО="Перший бакалаврський",IF(Т_ФН="денна",R84*$S$2+W84*$X$2+AB84*$AC$2+AG84*$AH$2+AL84*$AM$2+AQ84*$AR$2+AV84*$AW$2+BA84*$BB$2+BF84*$BG$2+BK84*$BL$2+BP84*$BQ$2+BU84*$BV$2+BZ84*$CA$2+CE84*$CF$2,R84+W84+AB84+AG84+AL84+AQ84+AV84+BA84+BF84+BK84+BP84+BU84+BZ84+CE84+CJ84+CO84+CT84+CY84+DD84+DI84),IF(Т_ФН="денна",R84*$S$2+W84*$X$2+AB84*$AC$2+AG84*$AH$2+AL84*$AM$2+AQ84*$AR$2,R84+W84+AB84+AG84+AL84+AQ84))</f>
        <v>0</v>
      </c>
      <c r="N84" s="507">
        <f t="shared" si="102"/>
        <v>0</v>
      </c>
      <c r="O84" s="629">
        <f t="shared" si="81"/>
        <v>0</v>
      </c>
      <c r="P84" s="585"/>
      <c r="Q84" s="585"/>
      <c r="R84" s="585"/>
      <c r="S84" s="70"/>
      <c r="T84" s="629">
        <f t="shared" si="82"/>
        <v>0</v>
      </c>
      <c r="U84" s="585"/>
      <c r="V84" s="585"/>
      <c r="W84" s="585"/>
      <c r="X84" s="70"/>
      <c r="Y84" s="629">
        <f t="shared" si="83"/>
        <v>0</v>
      </c>
      <c r="Z84" s="592"/>
      <c r="AA84" s="592"/>
      <c r="AB84" s="592"/>
      <c r="AC84" s="200"/>
      <c r="AD84" s="629">
        <f t="shared" si="84"/>
        <v>0</v>
      </c>
      <c r="AE84" s="592"/>
      <c r="AF84" s="592"/>
      <c r="AG84" s="592"/>
      <c r="AH84" s="200"/>
      <c r="AI84" s="629">
        <f t="shared" si="85"/>
        <v>0</v>
      </c>
      <c r="AJ84" s="585"/>
      <c r="AK84" s="585"/>
      <c r="AL84" s="585"/>
      <c r="AM84" s="70"/>
      <c r="AN84" s="629">
        <f t="shared" si="86"/>
        <v>0</v>
      </c>
      <c r="AO84" s="585"/>
      <c r="AP84" s="585"/>
      <c r="AQ84" s="585"/>
      <c r="AR84" s="70"/>
      <c r="AS84" s="629">
        <f t="shared" si="87"/>
        <v>0</v>
      </c>
      <c r="AT84" s="585"/>
      <c r="AU84" s="585"/>
      <c r="AV84" s="585"/>
      <c r="AW84" s="70"/>
      <c r="AX84" s="629">
        <f t="shared" si="88"/>
        <v>0</v>
      </c>
      <c r="AY84" s="585"/>
      <c r="AZ84" s="585"/>
      <c r="BA84" s="585"/>
      <c r="BB84" s="70"/>
      <c r="BC84" s="629">
        <f t="shared" si="89"/>
        <v>0</v>
      </c>
      <c r="BD84" s="585"/>
      <c r="BE84" s="585"/>
      <c r="BF84" s="585"/>
      <c r="BG84" s="70"/>
      <c r="BH84" s="629">
        <f t="shared" si="90"/>
        <v>0</v>
      </c>
      <c r="BI84" s="585"/>
      <c r="BJ84" s="585"/>
      <c r="BK84" s="585"/>
      <c r="BL84" s="70"/>
      <c r="BM84" s="629">
        <f t="shared" si="91"/>
        <v>0</v>
      </c>
      <c r="BN84" s="585"/>
      <c r="BO84" s="585"/>
      <c r="BP84" s="585"/>
      <c r="BQ84" s="70"/>
      <c r="BR84" s="629">
        <f t="shared" si="92"/>
        <v>0</v>
      </c>
      <c r="BS84" s="585"/>
      <c r="BT84" s="585"/>
      <c r="BU84" s="585"/>
      <c r="BV84" s="70"/>
      <c r="BW84" s="629">
        <f t="shared" si="93"/>
        <v>0</v>
      </c>
      <c r="BX84" s="585"/>
      <c r="BY84" s="585"/>
      <c r="BZ84" s="585"/>
      <c r="CA84" s="70"/>
      <c r="CB84" s="629">
        <f t="shared" si="94"/>
        <v>0</v>
      </c>
      <c r="CC84" s="585"/>
      <c r="CD84" s="585"/>
      <c r="CE84" s="585"/>
      <c r="CF84" s="70"/>
      <c r="CG84" s="629">
        <f t="shared" si="95"/>
        <v>0</v>
      </c>
      <c r="CH84" s="585"/>
      <c r="CI84" s="585"/>
      <c r="CJ84" s="585"/>
      <c r="CK84" s="70"/>
      <c r="CL84" s="629">
        <f t="shared" si="96"/>
        <v>0</v>
      </c>
      <c r="CM84" s="585"/>
      <c r="CN84" s="585"/>
      <c r="CO84" s="585"/>
      <c r="CP84" s="71"/>
      <c r="CQ84" s="629">
        <f t="shared" si="97"/>
        <v>0</v>
      </c>
      <c r="CR84" s="585"/>
      <c r="CS84" s="585"/>
      <c r="CT84" s="585"/>
      <c r="CU84" s="70"/>
      <c r="CV84" s="629">
        <f t="shared" si="98"/>
        <v>0</v>
      </c>
      <c r="CW84" s="585"/>
      <c r="CX84" s="585"/>
      <c r="CY84" s="585"/>
      <c r="CZ84" s="70"/>
      <c r="DA84" s="629">
        <f t="shared" si="99"/>
        <v>0</v>
      </c>
      <c r="DB84" s="585"/>
      <c r="DC84" s="585"/>
      <c r="DD84" s="585"/>
      <c r="DE84" s="70"/>
      <c r="DF84" s="629">
        <f t="shared" si="100"/>
        <v>0</v>
      </c>
      <c r="DG84" s="585"/>
      <c r="DH84" s="585"/>
      <c r="DI84" s="585"/>
      <c r="DJ84" s="71"/>
    </row>
    <row r="85" spans="1:114" s="63" customFormat="1" ht="15.95" customHeight="1" x14ac:dyDescent="0.25">
      <c r="A85" s="178" t="s">
        <v>291</v>
      </c>
      <c r="B85" s="160" t="s">
        <v>292</v>
      </c>
      <c r="C85" s="193"/>
      <c r="D85" s="197"/>
      <c r="E85" s="198"/>
      <c r="F85" s="199"/>
      <c r="G85" s="196"/>
      <c r="H85" s="208"/>
      <c r="I85" s="483">
        <f t="shared" si="101"/>
        <v>0</v>
      </c>
      <c r="J85" s="506">
        <f>IF(Т_РВО="Перший бакалаврський",IF(Т_ФН="денна",O85*$S$2+T85*$X$2+Y85*$AC$2+AD85*$AH$2+AI85*$AM$2+AN85*$AR$2+AS85*$AW$2+AX85*$BB$2+BC85*$BG$2+BH85*$BL$2+BM85*$BQ$2+BR85*$BV$2+BW85*$CA$2+CB85*$CF$2,O85+T85+Y85+AD85+AI85+AN85+AS85+AX85+BC85+BH85+BM85+BR85+BW85+CB85+CG85+CL85+CQ85+CV85+DA85+DF85),IF(Т_ФН="денна",O85*$S$2+T85*$X$2+Y85*$AC$2+AD85*$AH$2+AI85*$AM$2+AN85*$AR$2,O85+T85+Y85+AD85+AI85+AN85))</f>
        <v>0</v>
      </c>
      <c r="K85" s="506">
        <f>IF(Т_РВО="Перший бакалаврський",IF(Т_ФН="денна",P85*$S$2+U85*$X$2+Z85*$AC$2+AE85*$AH$2+AJ85*$AM$2+AO85*$AR$2+AT85*$AW$2+AY85*$BB$2+BD85*$BG$2+BI85*$BL$2+BN85*$BQ$2+BS85*$BV$2+BX85*$CA$2+CC85*$CF$2,P85+U85+Z85+AE85+AJ85+AO85+AT85+AY85+BD85+BI85+BN85+BS85+BX85+CC85+CH85+CM85+CR85+CW85+DB85+DG85),IF(Т_ФН="денна",P85*$S$2+U85*$X$2+Z85*$AC$2+AE85*$AH$2+AJ85*$AM$2+AO85*$AR$2,P85+U85+Z85+AE85+AJ85+AO85))</f>
        <v>0</v>
      </c>
      <c r="L85" s="506">
        <f>IF(Т_РВО="Перший бакалаврський",IF(Т_ФН="денна",Q85*$S$2+V85*$X$2+AA85*$AC$2+AF85*$AH$2+AK85*$AM$2+AP85*$AR$2+AU85*$AW$2+AZ85*$BB$2+BE85*$BG$2+BJ85*$BL$2+BO85*$BQ$2+BT85*$BV$2+BY85*$CA$2+CD85*$CF$2,Q85+V85+AA85+AF85+AK85+AP85+AU85+AZ85+BE85+BJ85+BO85+BT85+BY85+CD85+CI85+CN85+CS85+CX85+DC85+DH85),IF(Т_ФН="денна",Q85*$S$2+V85*$X$2+AA85*$AC$2+AF85*$AH$2+AK85*$AM$2+AP85*$AR$2,Q85+V85+AA85+AF85+AK85+AP85))</f>
        <v>0</v>
      </c>
      <c r="M85" s="506">
        <f>IF(Т_РВО="Перший бакалаврський",IF(Т_ФН="денна",R85*$S$2+W85*$X$2+AB85*$AC$2+AG85*$AH$2+AL85*$AM$2+AQ85*$AR$2+AV85*$AW$2+BA85*$BB$2+BF85*$BG$2+BK85*$BL$2+BP85*$BQ$2+BU85*$BV$2+BZ85*$CA$2+CE85*$CF$2,R85+W85+AB85+AG85+AL85+AQ85+AV85+BA85+BF85+BK85+BP85+BU85+BZ85+CE85+CJ85+CO85+CT85+CY85+DD85+DI85),IF(Т_ФН="денна",R85*$S$2+W85*$X$2+AB85*$AC$2+AG85*$AH$2+AL85*$AM$2+AQ85*$AR$2,R85+W85+AB85+AG85+AL85+AQ85))</f>
        <v>0</v>
      </c>
      <c r="N85" s="507">
        <f t="shared" si="102"/>
        <v>0</v>
      </c>
      <c r="O85" s="629">
        <f t="shared" si="81"/>
        <v>0</v>
      </c>
      <c r="P85" s="585"/>
      <c r="Q85" s="585"/>
      <c r="R85" s="585"/>
      <c r="S85" s="70"/>
      <c r="T85" s="629">
        <f t="shared" si="82"/>
        <v>0</v>
      </c>
      <c r="U85" s="585"/>
      <c r="V85" s="585"/>
      <c r="W85" s="585"/>
      <c r="X85" s="70"/>
      <c r="Y85" s="629">
        <f t="shared" si="83"/>
        <v>0</v>
      </c>
      <c r="Z85" s="592"/>
      <c r="AA85" s="592"/>
      <c r="AB85" s="592"/>
      <c r="AC85" s="200"/>
      <c r="AD85" s="629">
        <f t="shared" si="84"/>
        <v>0</v>
      </c>
      <c r="AE85" s="592"/>
      <c r="AF85" s="592"/>
      <c r="AG85" s="592"/>
      <c r="AH85" s="200"/>
      <c r="AI85" s="629">
        <f t="shared" si="85"/>
        <v>0</v>
      </c>
      <c r="AJ85" s="585"/>
      <c r="AK85" s="585"/>
      <c r="AL85" s="585"/>
      <c r="AM85" s="70"/>
      <c r="AN85" s="629">
        <f t="shared" si="86"/>
        <v>0</v>
      </c>
      <c r="AO85" s="585"/>
      <c r="AP85" s="585"/>
      <c r="AQ85" s="585"/>
      <c r="AR85" s="70"/>
      <c r="AS85" s="629">
        <f t="shared" si="87"/>
        <v>0</v>
      </c>
      <c r="AT85" s="585"/>
      <c r="AU85" s="585"/>
      <c r="AV85" s="585"/>
      <c r="AW85" s="70"/>
      <c r="AX85" s="629">
        <f t="shared" si="88"/>
        <v>0</v>
      </c>
      <c r="AY85" s="585"/>
      <c r="AZ85" s="585"/>
      <c r="BA85" s="585"/>
      <c r="BB85" s="70"/>
      <c r="BC85" s="629">
        <f t="shared" si="89"/>
        <v>0</v>
      </c>
      <c r="BD85" s="585"/>
      <c r="BE85" s="585"/>
      <c r="BF85" s="585"/>
      <c r="BG85" s="70"/>
      <c r="BH85" s="629">
        <f t="shared" si="90"/>
        <v>0</v>
      </c>
      <c r="BI85" s="585"/>
      <c r="BJ85" s="585"/>
      <c r="BK85" s="585"/>
      <c r="BL85" s="70"/>
      <c r="BM85" s="629">
        <f t="shared" si="91"/>
        <v>0</v>
      </c>
      <c r="BN85" s="585"/>
      <c r="BO85" s="585"/>
      <c r="BP85" s="585"/>
      <c r="BQ85" s="70"/>
      <c r="BR85" s="629">
        <f t="shared" si="92"/>
        <v>0</v>
      </c>
      <c r="BS85" s="585"/>
      <c r="BT85" s="585"/>
      <c r="BU85" s="585"/>
      <c r="BV85" s="70"/>
      <c r="BW85" s="629">
        <f t="shared" si="93"/>
        <v>0</v>
      </c>
      <c r="BX85" s="585"/>
      <c r="BY85" s="585"/>
      <c r="BZ85" s="585"/>
      <c r="CA85" s="70"/>
      <c r="CB85" s="629">
        <f t="shared" si="94"/>
        <v>0</v>
      </c>
      <c r="CC85" s="585"/>
      <c r="CD85" s="585"/>
      <c r="CE85" s="585"/>
      <c r="CF85" s="70"/>
      <c r="CG85" s="629">
        <f t="shared" si="95"/>
        <v>0</v>
      </c>
      <c r="CH85" s="585"/>
      <c r="CI85" s="585"/>
      <c r="CJ85" s="585"/>
      <c r="CK85" s="70"/>
      <c r="CL85" s="629">
        <f t="shared" si="96"/>
        <v>0</v>
      </c>
      <c r="CM85" s="585"/>
      <c r="CN85" s="585"/>
      <c r="CO85" s="585"/>
      <c r="CP85" s="71"/>
      <c r="CQ85" s="629">
        <f t="shared" si="97"/>
        <v>0</v>
      </c>
      <c r="CR85" s="585"/>
      <c r="CS85" s="585"/>
      <c r="CT85" s="585"/>
      <c r="CU85" s="70"/>
      <c r="CV85" s="629">
        <f t="shared" si="98"/>
        <v>0</v>
      </c>
      <c r="CW85" s="585"/>
      <c r="CX85" s="585"/>
      <c r="CY85" s="585"/>
      <c r="CZ85" s="70"/>
      <c r="DA85" s="629">
        <f t="shared" si="99"/>
        <v>0</v>
      </c>
      <c r="DB85" s="585"/>
      <c r="DC85" s="585"/>
      <c r="DD85" s="585"/>
      <c r="DE85" s="70"/>
      <c r="DF85" s="629">
        <f t="shared" si="100"/>
        <v>0</v>
      </c>
      <c r="DG85" s="585"/>
      <c r="DH85" s="585"/>
      <c r="DI85" s="585"/>
      <c r="DJ85" s="71"/>
    </row>
    <row r="86" spans="1:114" s="63" customFormat="1" ht="15.95" customHeight="1" x14ac:dyDescent="0.25">
      <c r="A86" s="178" t="s">
        <v>293</v>
      </c>
      <c r="B86" s="160" t="s">
        <v>294</v>
      </c>
      <c r="C86" s="193"/>
      <c r="D86" s="197"/>
      <c r="E86" s="198"/>
      <c r="F86" s="199"/>
      <c r="G86" s="196"/>
      <c r="H86" s="208"/>
      <c r="I86" s="483">
        <f t="shared" si="101"/>
        <v>0</v>
      </c>
      <c r="J86" s="506">
        <f>IF(Т_РВО="Перший бакалаврський",IF(Т_ФН="денна",O86*$S$2+T86*$X$2+Y86*$AC$2+AD86*$AH$2+AI86*$AM$2+AN86*$AR$2+AS86*$AW$2+AX86*$BB$2+BC86*$BG$2+BH86*$BL$2+BM86*$BQ$2+BR86*$BV$2+BW86*$CA$2+CB86*$CF$2,O86+T86+Y86+AD86+AI86+AN86+AS86+AX86+BC86+BH86+BM86+BR86+BW86+CB86+CG86+CL86+CQ86+CV86+DA86+DF86),IF(Т_ФН="денна",O86*$S$2+T86*$X$2+Y86*$AC$2+AD86*$AH$2+AI86*$AM$2+AN86*$AR$2,O86+T86+Y86+AD86+AI86+AN86))</f>
        <v>0</v>
      </c>
      <c r="K86" s="506">
        <f>IF(Т_РВО="Перший бакалаврський",IF(Т_ФН="денна",P86*$S$2+U86*$X$2+Z86*$AC$2+AE86*$AH$2+AJ86*$AM$2+AO86*$AR$2+AT86*$AW$2+AY86*$BB$2+BD86*$BG$2+BI86*$BL$2+BN86*$BQ$2+BS86*$BV$2+BX86*$CA$2+CC86*$CF$2,P86+U86+Z86+AE86+AJ86+AO86+AT86+AY86+BD86+BI86+BN86+BS86+BX86+CC86+CH86+CM86+CR86+CW86+DB86+DG86),IF(Т_ФН="денна",P86*$S$2+U86*$X$2+Z86*$AC$2+AE86*$AH$2+AJ86*$AM$2+AO86*$AR$2,P86+U86+Z86+AE86+AJ86+AO86))</f>
        <v>0</v>
      </c>
      <c r="L86" s="506">
        <f>IF(Т_РВО="Перший бакалаврський",IF(Т_ФН="денна",Q86*$S$2+V86*$X$2+AA86*$AC$2+AF86*$AH$2+AK86*$AM$2+AP86*$AR$2+AU86*$AW$2+AZ86*$BB$2+BE86*$BG$2+BJ86*$BL$2+BO86*$BQ$2+BT86*$BV$2+BY86*$CA$2+CD86*$CF$2,Q86+V86+AA86+AF86+AK86+AP86+AU86+AZ86+BE86+BJ86+BO86+BT86+BY86+CD86+CI86+CN86+CS86+CX86+DC86+DH86),IF(Т_ФН="денна",Q86*$S$2+V86*$X$2+AA86*$AC$2+AF86*$AH$2+AK86*$AM$2+AP86*$AR$2,Q86+V86+AA86+AF86+AK86+AP86))</f>
        <v>0</v>
      </c>
      <c r="M86" s="506">
        <f>IF(Т_РВО="Перший бакалаврський",IF(Т_ФН="денна",R86*$S$2+W86*$X$2+AB86*$AC$2+AG86*$AH$2+AL86*$AM$2+AQ86*$AR$2+AV86*$AW$2+BA86*$BB$2+BF86*$BG$2+BK86*$BL$2+BP86*$BQ$2+BU86*$BV$2+BZ86*$CA$2+CE86*$CF$2,R86+W86+AB86+AG86+AL86+AQ86+AV86+BA86+BF86+BK86+BP86+BU86+BZ86+CE86+CJ86+CO86+CT86+CY86+DD86+DI86),IF(Т_ФН="денна",R86*$S$2+W86*$X$2+AB86*$AC$2+AG86*$AH$2+AL86*$AM$2+AQ86*$AR$2,R86+W86+AB86+AG86+AL86+AQ86))</f>
        <v>0</v>
      </c>
      <c r="N86" s="507">
        <f t="shared" si="102"/>
        <v>0</v>
      </c>
      <c r="O86" s="629">
        <f t="shared" si="81"/>
        <v>0</v>
      </c>
      <c r="P86" s="585"/>
      <c r="Q86" s="585"/>
      <c r="R86" s="585"/>
      <c r="S86" s="70"/>
      <c r="T86" s="629">
        <f t="shared" si="82"/>
        <v>0</v>
      </c>
      <c r="U86" s="585"/>
      <c r="V86" s="585"/>
      <c r="W86" s="585"/>
      <c r="X86" s="70"/>
      <c r="Y86" s="629">
        <f t="shared" si="83"/>
        <v>0</v>
      </c>
      <c r="Z86" s="592"/>
      <c r="AA86" s="592"/>
      <c r="AB86" s="592"/>
      <c r="AC86" s="200"/>
      <c r="AD86" s="629">
        <f t="shared" si="84"/>
        <v>0</v>
      </c>
      <c r="AE86" s="592"/>
      <c r="AF86" s="592"/>
      <c r="AG86" s="592"/>
      <c r="AH86" s="200"/>
      <c r="AI86" s="629">
        <f t="shared" si="85"/>
        <v>0</v>
      </c>
      <c r="AJ86" s="585"/>
      <c r="AK86" s="585"/>
      <c r="AL86" s="585"/>
      <c r="AM86" s="70"/>
      <c r="AN86" s="629">
        <f t="shared" si="86"/>
        <v>0</v>
      </c>
      <c r="AO86" s="585"/>
      <c r="AP86" s="585"/>
      <c r="AQ86" s="585"/>
      <c r="AR86" s="70"/>
      <c r="AS86" s="629">
        <f t="shared" si="87"/>
        <v>0</v>
      </c>
      <c r="AT86" s="585"/>
      <c r="AU86" s="585"/>
      <c r="AV86" s="585"/>
      <c r="AW86" s="70"/>
      <c r="AX86" s="629">
        <f t="shared" si="88"/>
        <v>0</v>
      </c>
      <c r="AY86" s="585"/>
      <c r="AZ86" s="585"/>
      <c r="BA86" s="585"/>
      <c r="BB86" s="70"/>
      <c r="BC86" s="629">
        <f t="shared" si="89"/>
        <v>0</v>
      </c>
      <c r="BD86" s="585"/>
      <c r="BE86" s="585"/>
      <c r="BF86" s="585"/>
      <c r="BG86" s="70"/>
      <c r="BH86" s="629">
        <f t="shared" si="90"/>
        <v>0</v>
      </c>
      <c r="BI86" s="585"/>
      <c r="BJ86" s="585"/>
      <c r="BK86" s="585"/>
      <c r="BL86" s="70"/>
      <c r="BM86" s="629">
        <f t="shared" si="91"/>
        <v>0</v>
      </c>
      <c r="BN86" s="585"/>
      <c r="BO86" s="585"/>
      <c r="BP86" s="585"/>
      <c r="BQ86" s="70"/>
      <c r="BR86" s="629">
        <f t="shared" si="92"/>
        <v>0</v>
      </c>
      <c r="BS86" s="585"/>
      <c r="BT86" s="585"/>
      <c r="BU86" s="585"/>
      <c r="BV86" s="70"/>
      <c r="BW86" s="629">
        <f t="shared" si="93"/>
        <v>0</v>
      </c>
      <c r="BX86" s="585"/>
      <c r="BY86" s="585"/>
      <c r="BZ86" s="585"/>
      <c r="CA86" s="70"/>
      <c r="CB86" s="629">
        <f t="shared" si="94"/>
        <v>0</v>
      </c>
      <c r="CC86" s="585"/>
      <c r="CD86" s="585"/>
      <c r="CE86" s="585"/>
      <c r="CF86" s="70"/>
      <c r="CG86" s="629">
        <f t="shared" si="95"/>
        <v>0</v>
      </c>
      <c r="CH86" s="585"/>
      <c r="CI86" s="585"/>
      <c r="CJ86" s="585"/>
      <c r="CK86" s="70"/>
      <c r="CL86" s="629">
        <f t="shared" si="96"/>
        <v>0</v>
      </c>
      <c r="CM86" s="585"/>
      <c r="CN86" s="585"/>
      <c r="CO86" s="585"/>
      <c r="CP86" s="71"/>
      <c r="CQ86" s="629">
        <f t="shared" si="97"/>
        <v>0</v>
      </c>
      <c r="CR86" s="585"/>
      <c r="CS86" s="585"/>
      <c r="CT86" s="585"/>
      <c r="CU86" s="70"/>
      <c r="CV86" s="629">
        <f t="shared" si="98"/>
        <v>0</v>
      </c>
      <c r="CW86" s="585"/>
      <c r="CX86" s="585"/>
      <c r="CY86" s="585"/>
      <c r="CZ86" s="70"/>
      <c r="DA86" s="629">
        <f t="shared" si="99"/>
        <v>0</v>
      </c>
      <c r="DB86" s="585"/>
      <c r="DC86" s="585"/>
      <c r="DD86" s="585"/>
      <c r="DE86" s="70"/>
      <c r="DF86" s="629">
        <f t="shared" si="100"/>
        <v>0</v>
      </c>
      <c r="DG86" s="585"/>
      <c r="DH86" s="585"/>
      <c r="DI86" s="585"/>
      <c r="DJ86" s="71"/>
    </row>
    <row r="87" spans="1:114" s="63" customFormat="1" ht="15.95" customHeight="1" x14ac:dyDescent="0.25">
      <c r="A87" s="178" t="s">
        <v>295</v>
      </c>
      <c r="B87" s="160" t="s">
        <v>296</v>
      </c>
      <c r="C87" s="193"/>
      <c r="D87" s="197"/>
      <c r="E87" s="198"/>
      <c r="F87" s="199"/>
      <c r="G87" s="196"/>
      <c r="H87" s="208"/>
      <c r="I87" s="483">
        <f t="shared" si="101"/>
        <v>0</v>
      </c>
      <c r="J87" s="506">
        <f>IF(Т_РВО="Перший бакалаврський",IF(Т_ФН="денна",O87*$S$2+T87*$X$2+Y87*$AC$2+AD87*$AH$2+AI87*$AM$2+AN87*$AR$2+AS87*$AW$2+AX87*$BB$2+BC87*$BG$2+BH87*$BL$2+BM87*$BQ$2+BR87*$BV$2+BW87*$CA$2+CB87*$CF$2,O87+T87+Y87+AD87+AI87+AN87+AS87+AX87+BC87+BH87+BM87+BR87+BW87+CB87+CG87+CL87+CQ87+CV87+DA87+DF87),IF(Т_ФН="денна",O87*$S$2+T87*$X$2+Y87*$AC$2+AD87*$AH$2+AI87*$AM$2+AN87*$AR$2,O87+T87+Y87+AD87+AI87+AN87))</f>
        <v>0</v>
      </c>
      <c r="K87" s="506">
        <f>IF(Т_РВО="Перший бакалаврський",IF(Т_ФН="денна",P87*$S$2+U87*$X$2+Z87*$AC$2+AE87*$AH$2+AJ87*$AM$2+AO87*$AR$2+AT87*$AW$2+AY87*$BB$2+BD87*$BG$2+BI87*$BL$2+BN87*$BQ$2+BS87*$BV$2+BX87*$CA$2+CC87*$CF$2,P87+U87+Z87+AE87+AJ87+AO87+AT87+AY87+BD87+BI87+BN87+BS87+BX87+CC87+CH87+CM87+CR87+CW87+DB87+DG87),IF(Т_ФН="денна",P87*$S$2+U87*$X$2+Z87*$AC$2+AE87*$AH$2+AJ87*$AM$2+AO87*$AR$2,P87+U87+Z87+AE87+AJ87+AO87))</f>
        <v>0</v>
      </c>
      <c r="L87" s="506">
        <f>IF(Т_РВО="Перший бакалаврський",IF(Т_ФН="денна",Q87*$S$2+V87*$X$2+AA87*$AC$2+AF87*$AH$2+AK87*$AM$2+AP87*$AR$2+AU87*$AW$2+AZ87*$BB$2+BE87*$BG$2+BJ87*$BL$2+BO87*$BQ$2+BT87*$BV$2+BY87*$CA$2+CD87*$CF$2,Q87+V87+AA87+AF87+AK87+AP87+AU87+AZ87+BE87+BJ87+BO87+BT87+BY87+CD87+CI87+CN87+CS87+CX87+DC87+DH87),IF(Т_ФН="денна",Q87*$S$2+V87*$X$2+AA87*$AC$2+AF87*$AH$2+AK87*$AM$2+AP87*$AR$2,Q87+V87+AA87+AF87+AK87+AP87))</f>
        <v>0</v>
      </c>
      <c r="M87" s="506">
        <f>IF(Т_РВО="Перший бакалаврський",IF(Т_ФН="денна",R87*$S$2+W87*$X$2+AB87*$AC$2+AG87*$AH$2+AL87*$AM$2+AQ87*$AR$2+AV87*$AW$2+BA87*$BB$2+BF87*$BG$2+BK87*$BL$2+BP87*$BQ$2+BU87*$BV$2+BZ87*$CA$2+CE87*$CF$2,R87+W87+AB87+AG87+AL87+AQ87+AV87+BA87+BF87+BK87+BP87+BU87+BZ87+CE87+CJ87+CO87+CT87+CY87+DD87+DI87),IF(Т_ФН="денна",R87*$S$2+W87*$X$2+AB87*$AC$2+AG87*$AH$2+AL87*$AM$2+AQ87*$AR$2,R87+W87+AB87+AG87+AL87+AQ87))</f>
        <v>0</v>
      </c>
      <c r="N87" s="507">
        <f t="shared" si="102"/>
        <v>0</v>
      </c>
      <c r="O87" s="629">
        <f t="shared" si="81"/>
        <v>0</v>
      </c>
      <c r="P87" s="585"/>
      <c r="Q87" s="585"/>
      <c r="R87" s="585"/>
      <c r="S87" s="70"/>
      <c r="T87" s="629">
        <f t="shared" si="82"/>
        <v>0</v>
      </c>
      <c r="U87" s="585"/>
      <c r="V87" s="585"/>
      <c r="W87" s="585"/>
      <c r="X87" s="70"/>
      <c r="Y87" s="629">
        <f t="shared" si="83"/>
        <v>0</v>
      </c>
      <c r="Z87" s="592"/>
      <c r="AA87" s="592"/>
      <c r="AB87" s="592"/>
      <c r="AC87" s="200"/>
      <c r="AD87" s="629">
        <f t="shared" si="84"/>
        <v>0</v>
      </c>
      <c r="AE87" s="592"/>
      <c r="AF87" s="592"/>
      <c r="AG87" s="592"/>
      <c r="AH87" s="200"/>
      <c r="AI87" s="629">
        <f t="shared" si="85"/>
        <v>0</v>
      </c>
      <c r="AJ87" s="585"/>
      <c r="AK87" s="585"/>
      <c r="AL87" s="585"/>
      <c r="AM87" s="70"/>
      <c r="AN87" s="629">
        <f t="shared" si="86"/>
        <v>0</v>
      </c>
      <c r="AO87" s="585"/>
      <c r="AP87" s="585"/>
      <c r="AQ87" s="585"/>
      <c r="AR87" s="70"/>
      <c r="AS87" s="629">
        <f t="shared" si="87"/>
        <v>0</v>
      </c>
      <c r="AT87" s="585"/>
      <c r="AU87" s="585"/>
      <c r="AV87" s="585"/>
      <c r="AW87" s="70"/>
      <c r="AX87" s="629">
        <f t="shared" si="88"/>
        <v>0</v>
      </c>
      <c r="AY87" s="585"/>
      <c r="AZ87" s="585"/>
      <c r="BA87" s="585"/>
      <c r="BB87" s="70"/>
      <c r="BC87" s="629">
        <f t="shared" si="89"/>
        <v>0</v>
      </c>
      <c r="BD87" s="585"/>
      <c r="BE87" s="585"/>
      <c r="BF87" s="585"/>
      <c r="BG87" s="70"/>
      <c r="BH87" s="629">
        <f t="shared" si="90"/>
        <v>0</v>
      </c>
      <c r="BI87" s="585"/>
      <c r="BJ87" s="585"/>
      <c r="BK87" s="585"/>
      <c r="BL87" s="70"/>
      <c r="BM87" s="629">
        <f t="shared" si="91"/>
        <v>0</v>
      </c>
      <c r="BN87" s="585"/>
      <c r="BO87" s="585"/>
      <c r="BP87" s="585"/>
      <c r="BQ87" s="70"/>
      <c r="BR87" s="629">
        <f t="shared" si="92"/>
        <v>0</v>
      </c>
      <c r="BS87" s="585"/>
      <c r="BT87" s="585"/>
      <c r="BU87" s="585"/>
      <c r="BV87" s="70"/>
      <c r="BW87" s="629">
        <f t="shared" si="93"/>
        <v>0</v>
      </c>
      <c r="BX87" s="585"/>
      <c r="BY87" s="585"/>
      <c r="BZ87" s="585"/>
      <c r="CA87" s="70"/>
      <c r="CB87" s="629">
        <f t="shared" si="94"/>
        <v>0</v>
      </c>
      <c r="CC87" s="585"/>
      <c r="CD87" s="585"/>
      <c r="CE87" s="585"/>
      <c r="CF87" s="70"/>
      <c r="CG87" s="629">
        <f t="shared" si="95"/>
        <v>0</v>
      </c>
      <c r="CH87" s="585"/>
      <c r="CI87" s="585"/>
      <c r="CJ87" s="585"/>
      <c r="CK87" s="70"/>
      <c r="CL87" s="629">
        <f t="shared" si="96"/>
        <v>0</v>
      </c>
      <c r="CM87" s="585"/>
      <c r="CN87" s="585"/>
      <c r="CO87" s="585"/>
      <c r="CP87" s="71"/>
      <c r="CQ87" s="629">
        <f t="shared" si="97"/>
        <v>0</v>
      </c>
      <c r="CR87" s="585"/>
      <c r="CS87" s="585"/>
      <c r="CT87" s="585"/>
      <c r="CU87" s="70"/>
      <c r="CV87" s="629">
        <f t="shared" si="98"/>
        <v>0</v>
      </c>
      <c r="CW87" s="585"/>
      <c r="CX87" s="585"/>
      <c r="CY87" s="585"/>
      <c r="CZ87" s="70"/>
      <c r="DA87" s="629">
        <f t="shared" si="99"/>
        <v>0</v>
      </c>
      <c r="DB87" s="585"/>
      <c r="DC87" s="585"/>
      <c r="DD87" s="585"/>
      <c r="DE87" s="70"/>
      <c r="DF87" s="629">
        <f t="shared" si="100"/>
        <v>0</v>
      </c>
      <c r="DG87" s="585"/>
      <c r="DH87" s="585"/>
      <c r="DI87" s="585"/>
      <c r="DJ87" s="71"/>
    </row>
    <row r="88" spans="1:114" s="63" customFormat="1" ht="15.95" customHeight="1" x14ac:dyDescent="0.25">
      <c r="A88" s="178" t="s">
        <v>297</v>
      </c>
      <c r="B88" s="160" t="s">
        <v>298</v>
      </c>
      <c r="C88" s="193"/>
      <c r="D88" s="197"/>
      <c r="E88" s="198"/>
      <c r="F88" s="199"/>
      <c r="G88" s="196"/>
      <c r="H88" s="208"/>
      <c r="I88" s="483">
        <f t="shared" si="101"/>
        <v>0</v>
      </c>
      <c r="J88" s="506">
        <f>IF(Т_РВО="Перший бакалаврський",IF(Т_ФН="денна",O88*$S$2+T88*$X$2+Y88*$AC$2+AD88*$AH$2+AI88*$AM$2+AN88*$AR$2+AS88*$AW$2+AX88*$BB$2+BC88*$BG$2+BH88*$BL$2+BM88*$BQ$2+BR88*$BV$2+BW88*$CA$2+CB88*$CF$2,O88+T88+Y88+AD88+AI88+AN88+AS88+AX88+BC88+BH88+BM88+BR88+BW88+CB88+CG88+CL88+CQ88+CV88+DA88+DF88),IF(Т_ФН="денна",O88*$S$2+T88*$X$2+Y88*$AC$2+AD88*$AH$2+AI88*$AM$2+AN88*$AR$2,O88+T88+Y88+AD88+AI88+AN88))</f>
        <v>0</v>
      </c>
      <c r="K88" s="506">
        <f>IF(Т_РВО="Перший бакалаврський",IF(Т_ФН="денна",P88*$S$2+U88*$X$2+Z88*$AC$2+AE88*$AH$2+AJ88*$AM$2+AO88*$AR$2+AT88*$AW$2+AY88*$BB$2+BD88*$BG$2+BI88*$BL$2+BN88*$BQ$2+BS88*$BV$2+BX88*$CA$2+CC88*$CF$2,P88+U88+Z88+AE88+AJ88+AO88+AT88+AY88+BD88+BI88+BN88+BS88+BX88+CC88+CH88+CM88+CR88+CW88+DB88+DG88),IF(Т_ФН="денна",P88*$S$2+U88*$X$2+Z88*$AC$2+AE88*$AH$2+AJ88*$AM$2+AO88*$AR$2,P88+U88+Z88+AE88+AJ88+AO88))</f>
        <v>0</v>
      </c>
      <c r="L88" s="506">
        <f>IF(Т_РВО="Перший бакалаврський",IF(Т_ФН="денна",Q88*$S$2+V88*$X$2+AA88*$AC$2+AF88*$AH$2+AK88*$AM$2+AP88*$AR$2+AU88*$AW$2+AZ88*$BB$2+BE88*$BG$2+BJ88*$BL$2+BO88*$BQ$2+BT88*$BV$2+BY88*$CA$2+CD88*$CF$2,Q88+V88+AA88+AF88+AK88+AP88+AU88+AZ88+BE88+BJ88+BO88+BT88+BY88+CD88+CI88+CN88+CS88+CX88+DC88+DH88),IF(Т_ФН="денна",Q88*$S$2+V88*$X$2+AA88*$AC$2+AF88*$AH$2+AK88*$AM$2+AP88*$AR$2,Q88+V88+AA88+AF88+AK88+AP88))</f>
        <v>0</v>
      </c>
      <c r="M88" s="506">
        <f>IF(Т_РВО="Перший бакалаврський",IF(Т_ФН="денна",R88*$S$2+W88*$X$2+AB88*$AC$2+AG88*$AH$2+AL88*$AM$2+AQ88*$AR$2+AV88*$AW$2+BA88*$BB$2+BF88*$BG$2+BK88*$BL$2+BP88*$BQ$2+BU88*$BV$2+BZ88*$CA$2+CE88*$CF$2,R88+W88+AB88+AG88+AL88+AQ88+AV88+BA88+BF88+BK88+BP88+BU88+BZ88+CE88+CJ88+CO88+CT88+CY88+DD88+DI88),IF(Т_ФН="денна",R88*$S$2+W88*$X$2+AB88*$AC$2+AG88*$AH$2+AL88*$AM$2+AQ88*$AR$2,R88+W88+AB88+AG88+AL88+AQ88))</f>
        <v>0</v>
      </c>
      <c r="N88" s="507">
        <f t="shared" si="102"/>
        <v>0</v>
      </c>
      <c r="O88" s="629">
        <f t="shared" si="81"/>
        <v>0</v>
      </c>
      <c r="P88" s="584"/>
      <c r="Q88" s="584"/>
      <c r="R88" s="584"/>
      <c r="S88" s="74"/>
      <c r="T88" s="629">
        <f t="shared" si="82"/>
        <v>0</v>
      </c>
      <c r="U88" s="584"/>
      <c r="V88" s="584"/>
      <c r="W88" s="584"/>
      <c r="X88" s="74"/>
      <c r="Y88" s="629">
        <f t="shared" si="83"/>
        <v>0</v>
      </c>
      <c r="Z88" s="591"/>
      <c r="AA88" s="591"/>
      <c r="AB88" s="591"/>
      <c r="AC88" s="192"/>
      <c r="AD88" s="629">
        <f t="shared" si="84"/>
        <v>0</v>
      </c>
      <c r="AE88" s="591"/>
      <c r="AF88" s="591"/>
      <c r="AG88" s="591"/>
      <c r="AH88" s="192"/>
      <c r="AI88" s="629">
        <f t="shared" si="85"/>
        <v>0</v>
      </c>
      <c r="AJ88" s="584"/>
      <c r="AK88" s="584"/>
      <c r="AL88" s="584"/>
      <c r="AM88" s="74"/>
      <c r="AN88" s="629">
        <f t="shared" si="86"/>
        <v>0</v>
      </c>
      <c r="AO88" s="584"/>
      <c r="AP88" s="584"/>
      <c r="AQ88" s="584"/>
      <c r="AR88" s="74"/>
      <c r="AS88" s="629">
        <f t="shared" si="87"/>
        <v>0</v>
      </c>
      <c r="AT88" s="584"/>
      <c r="AU88" s="584"/>
      <c r="AV88" s="584"/>
      <c r="AW88" s="74"/>
      <c r="AX88" s="629">
        <f t="shared" si="88"/>
        <v>0</v>
      </c>
      <c r="AY88" s="584"/>
      <c r="AZ88" s="584"/>
      <c r="BA88" s="584"/>
      <c r="BB88" s="74"/>
      <c r="BC88" s="629">
        <f t="shared" si="89"/>
        <v>0</v>
      </c>
      <c r="BD88" s="584"/>
      <c r="BE88" s="584"/>
      <c r="BF88" s="584"/>
      <c r="BG88" s="74"/>
      <c r="BH88" s="629">
        <f t="shared" si="90"/>
        <v>0</v>
      </c>
      <c r="BI88" s="584"/>
      <c r="BJ88" s="584"/>
      <c r="BK88" s="584"/>
      <c r="BL88" s="74"/>
      <c r="BM88" s="629">
        <f t="shared" si="91"/>
        <v>0</v>
      </c>
      <c r="BN88" s="584"/>
      <c r="BO88" s="584"/>
      <c r="BP88" s="584"/>
      <c r="BQ88" s="74"/>
      <c r="BR88" s="629">
        <f t="shared" si="92"/>
        <v>0</v>
      </c>
      <c r="BS88" s="584"/>
      <c r="BT88" s="584"/>
      <c r="BU88" s="584"/>
      <c r="BV88" s="74"/>
      <c r="BW88" s="629">
        <f t="shared" si="93"/>
        <v>0</v>
      </c>
      <c r="BX88" s="584"/>
      <c r="BY88" s="584"/>
      <c r="BZ88" s="584"/>
      <c r="CA88" s="74"/>
      <c r="CB88" s="629">
        <f t="shared" si="94"/>
        <v>0</v>
      </c>
      <c r="CC88" s="584"/>
      <c r="CD88" s="584"/>
      <c r="CE88" s="584"/>
      <c r="CF88" s="74"/>
      <c r="CG88" s="629">
        <f t="shared" si="95"/>
        <v>0</v>
      </c>
      <c r="CH88" s="584"/>
      <c r="CI88" s="584"/>
      <c r="CJ88" s="584"/>
      <c r="CK88" s="74"/>
      <c r="CL88" s="629">
        <f t="shared" si="96"/>
        <v>0</v>
      </c>
      <c r="CM88" s="584"/>
      <c r="CN88" s="584"/>
      <c r="CO88" s="584"/>
      <c r="CP88" s="75"/>
      <c r="CQ88" s="629">
        <f t="shared" si="97"/>
        <v>0</v>
      </c>
      <c r="CR88" s="584"/>
      <c r="CS88" s="584"/>
      <c r="CT88" s="584"/>
      <c r="CU88" s="74"/>
      <c r="CV88" s="629">
        <f t="shared" si="98"/>
        <v>0</v>
      </c>
      <c r="CW88" s="584"/>
      <c r="CX88" s="584"/>
      <c r="CY88" s="584"/>
      <c r="CZ88" s="74"/>
      <c r="DA88" s="629">
        <f t="shared" si="99"/>
        <v>0</v>
      </c>
      <c r="DB88" s="584"/>
      <c r="DC88" s="584"/>
      <c r="DD88" s="584"/>
      <c r="DE88" s="74"/>
      <c r="DF88" s="629">
        <f t="shared" si="100"/>
        <v>0</v>
      </c>
      <c r="DG88" s="584"/>
      <c r="DH88" s="584"/>
      <c r="DI88" s="584"/>
      <c r="DJ88" s="75"/>
    </row>
    <row r="89" spans="1:114" s="63" customFormat="1" ht="15.95" customHeight="1" x14ac:dyDescent="0.25">
      <c r="A89" s="178" t="s">
        <v>299</v>
      </c>
      <c r="B89" s="160" t="s">
        <v>300</v>
      </c>
      <c r="C89" s="193"/>
      <c r="D89" s="197"/>
      <c r="E89" s="198"/>
      <c r="F89" s="199"/>
      <c r="G89" s="196"/>
      <c r="H89" s="64"/>
      <c r="I89" s="483">
        <f>H89*30</f>
        <v>0</v>
      </c>
      <c r="J89" s="506">
        <f>IF(Т_РВО="Перший бакалаврський",IF(Т_ФН="денна",O89*$S$2+T89*$X$2+Y89*$AC$2+AD89*$AH$2+AI89*$AM$2+AN89*$AR$2+AS89*$AW$2+AX89*$BB$2+BC89*$BG$2+BH89*$BL$2+BM89*$BQ$2+BR89*$BV$2+BW89*$CA$2+CB89*$CF$2,O89+T89+Y89+AD89+AI89+AN89+AS89+AX89+BC89+BH89+BM89+BR89+BW89+CB89+CG89+CL89+CQ89+CV89+DA89+DF89),IF(Т_ФН="денна",O89*$S$2+T89*$X$2+Y89*$AC$2+AD89*$AH$2+AI89*$AM$2+AN89*$AR$2,O89+T89+Y89+AD89+AI89+AN89))</f>
        <v>0</v>
      </c>
      <c r="K89" s="506">
        <f>IF(Т_РВО="Перший бакалаврський",IF(Т_ФН="денна",P89*$S$2+U89*$X$2+Z89*$AC$2+AE89*$AH$2+AJ89*$AM$2+AO89*$AR$2+AT89*$AW$2+AY89*$BB$2+BD89*$BG$2+BI89*$BL$2+BN89*$BQ$2+BS89*$BV$2+BX89*$CA$2+CC89*$CF$2,P89+U89+Z89+AE89+AJ89+AO89+AT89+AY89+BD89+BI89+BN89+BS89+BX89+CC89+CH89+CM89+CR89+CW89+DB89+DG89),IF(Т_ФН="денна",P89*$S$2+U89*$X$2+Z89*$AC$2+AE89*$AH$2+AJ89*$AM$2+AO89*$AR$2,P89+U89+Z89+AE89+AJ89+AO89))</f>
        <v>0</v>
      </c>
      <c r="L89" s="506">
        <f>IF(Т_РВО="Перший бакалаврський",IF(Т_ФН="денна",Q89*$S$2+V89*$X$2+AA89*$AC$2+AF89*$AH$2+AK89*$AM$2+AP89*$AR$2+AU89*$AW$2+AZ89*$BB$2+BE89*$BG$2+BJ89*$BL$2+BO89*$BQ$2+BT89*$BV$2+BY89*$CA$2+CD89*$CF$2,Q89+V89+AA89+AF89+AK89+AP89+AU89+AZ89+BE89+BJ89+BO89+BT89+BY89+CD89+CI89+CN89+CS89+CX89+DC89+DH89),IF(Т_ФН="денна",Q89*$S$2+V89*$X$2+AA89*$AC$2+AF89*$AH$2+AK89*$AM$2+AP89*$AR$2,Q89+V89+AA89+AF89+AK89+AP89))</f>
        <v>0</v>
      </c>
      <c r="M89" s="506">
        <f>IF(Т_РВО="Перший бакалаврський",IF(Т_ФН="денна",R89*$S$2+W89*$X$2+AB89*$AC$2+AG89*$AH$2+AL89*$AM$2+AQ89*$AR$2+AV89*$AW$2+BA89*$BB$2+BF89*$BG$2+BK89*$BL$2+BP89*$BQ$2+BU89*$BV$2+BZ89*$CA$2+CE89*$CF$2,R89+W89+AB89+AG89+AL89+AQ89+AV89+BA89+BF89+BK89+BP89+BU89+BZ89+CE89+CJ89+CO89+CT89+CY89+DD89+DI89),IF(Т_ФН="денна",R89*$S$2+W89*$X$2+AB89*$AC$2+AG89*$AH$2+AL89*$AM$2+AQ89*$AR$2,R89+W89+AB89+AG89+AL89+AQ89))</f>
        <v>0</v>
      </c>
      <c r="N89" s="507">
        <f>I89-J89</f>
        <v>0</v>
      </c>
      <c r="O89" s="629">
        <f t="shared" si="81"/>
        <v>0</v>
      </c>
      <c r="P89" s="586"/>
      <c r="Q89" s="586"/>
      <c r="R89" s="586"/>
      <c r="S89" s="66"/>
      <c r="T89" s="629">
        <f t="shared" si="82"/>
        <v>0</v>
      </c>
      <c r="U89" s="586"/>
      <c r="V89" s="586"/>
      <c r="W89" s="586"/>
      <c r="X89" s="66"/>
      <c r="Y89" s="629">
        <f t="shared" si="83"/>
        <v>0</v>
      </c>
      <c r="Z89" s="587"/>
      <c r="AA89" s="587"/>
      <c r="AB89" s="587"/>
      <c r="AC89" s="72"/>
      <c r="AD89" s="629">
        <f t="shared" si="84"/>
        <v>0</v>
      </c>
      <c r="AE89" s="587"/>
      <c r="AF89" s="587"/>
      <c r="AG89" s="587"/>
      <c r="AH89" s="72"/>
      <c r="AI89" s="629">
        <f t="shared" si="85"/>
        <v>0</v>
      </c>
      <c r="AJ89" s="586"/>
      <c r="AK89" s="586"/>
      <c r="AL89" s="586"/>
      <c r="AM89" s="66"/>
      <c r="AN89" s="629">
        <f t="shared" si="86"/>
        <v>0</v>
      </c>
      <c r="AO89" s="586"/>
      <c r="AP89" s="586"/>
      <c r="AQ89" s="586"/>
      <c r="AR89" s="66"/>
      <c r="AS89" s="629">
        <f t="shared" si="87"/>
        <v>0</v>
      </c>
      <c r="AT89" s="586"/>
      <c r="AU89" s="586"/>
      <c r="AV89" s="586"/>
      <c r="AW89" s="66"/>
      <c r="AX89" s="629">
        <f t="shared" si="88"/>
        <v>0</v>
      </c>
      <c r="AY89" s="586"/>
      <c r="AZ89" s="586"/>
      <c r="BA89" s="586"/>
      <c r="BB89" s="66"/>
      <c r="BC89" s="629">
        <f t="shared" si="89"/>
        <v>0</v>
      </c>
      <c r="BD89" s="586"/>
      <c r="BE89" s="586"/>
      <c r="BF89" s="586"/>
      <c r="BG89" s="66"/>
      <c r="BH89" s="629">
        <f t="shared" si="90"/>
        <v>0</v>
      </c>
      <c r="BI89" s="586"/>
      <c r="BJ89" s="586"/>
      <c r="BK89" s="586"/>
      <c r="BL89" s="66"/>
      <c r="BM89" s="629">
        <f t="shared" si="91"/>
        <v>0</v>
      </c>
      <c r="BN89" s="586"/>
      <c r="BO89" s="586"/>
      <c r="BP89" s="586"/>
      <c r="BQ89" s="66"/>
      <c r="BR89" s="629">
        <f t="shared" si="92"/>
        <v>0</v>
      </c>
      <c r="BS89" s="586"/>
      <c r="BT89" s="586"/>
      <c r="BU89" s="586"/>
      <c r="BV89" s="66"/>
      <c r="BW89" s="629">
        <f t="shared" si="93"/>
        <v>0</v>
      </c>
      <c r="BX89" s="586"/>
      <c r="BY89" s="586"/>
      <c r="BZ89" s="586"/>
      <c r="CA89" s="66"/>
      <c r="CB89" s="629">
        <f t="shared" si="94"/>
        <v>0</v>
      </c>
      <c r="CC89" s="586"/>
      <c r="CD89" s="586"/>
      <c r="CE89" s="586"/>
      <c r="CF89" s="66"/>
      <c r="CG89" s="629">
        <f t="shared" si="95"/>
        <v>0</v>
      </c>
      <c r="CH89" s="586"/>
      <c r="CI89" s="586"/>
      <c r="CJ89" s="586"/>
      <c r="CK89" s="66"/>
      <c r="CL89" s="629">
        <f t="shared" si="96"/>
        <v>0</v>
      </c>
      <c r="CM89" s="586"/>
      <c r="CN89" s="586"/>
      <c r="CO89" s="586"/>
      <c r="CP89" s="67"/>
      <c r="CQ89" s="629">
        <f t="shared" si="97"/>
        <v>0</v>
      </c>
      <c r="CR89" s="586"/>
      <c r="CS89" s="586"/>
      <c r="CT89" s="586"/>
      <c r="CU89" s="66"/>
      <c r="CV89" s="629">
        <f t="shared" si="98"/>
        <v>0</v>
      </c>
      <c r="CW89" s="586"/>
      <c r="CX89" s="586"/>
      <c r="CY89" s="586"/>
      <c r="CZ89" s="66"/>
      <c r="DA89" s="629">
        <f t="shared" si="99"/>
        <v>0</v>
      </c>
      <c r="DB89" s="586"/>
      <c r="DC89" s="586"/>
      <c r="DD89" s="586"/>
      <c r="DE89" s="66"/>
      <c r="DF89" s="629">
        <f t="shared" si="100"/>
        <v>0</v>
      </c>
      <c r="DG89" s="586"/>
      <c r="DH89" s="586"/>
      <c r="DI89" s="586"/>
      <c r="DJ89" s="67"/>
    </row>
    <row r="90" spans="1:114" s="63" customFormat="1" ht="15.95" customHeight="1" x14ac:dyDescent="0.25">
      <c r="A90" s="178"/>
      <c r="B90" s="160"/>
      <c r="C90" s="54"/>
      <c r="D90" s="55"/>
      <c r="E90" s="56"/>
      <c r="F90" s="183"/>
      <c r="G90" s="57"/>
      <c r="H90" s="58"/>
      <c r="I90" s="483">
        <f>H90*30</f>
        <v>0</v>
      </c>
      <c r="J90" s="506">
        <f>IF(Т_РВО="Перший бакалаврський",IF(Т_ФН="денна",O90*$S$2+T90*$X$2+Y90*$AC$2+AD90*$AH$2+AI90*$AM$2+AN90*$AR$2+AS90*$AW$2+AX90*$BB$2+BC90*$BG$2+BH90*$BL$2+BM90*$BQ$2+BR90*$BV$2+BW90*$CA$2+CB90*$CF$2,O90+T90+Y90+AD90+AI90+AN90+AS90+AX90+BC90+BH90+BM90+BR90+BW90+CB90+CG90+CL90+CQ90+CV90+DA90+DF90),IF(Т_ФН="денна",O90*$S$2+T90*$X$2+Y90*$AC$2+AD90*$AH$2+AI90*$AM$2+AN90*$AR$2,O90+T90+Y90+AD90+AI90+AN90))</f>
        <v>0</v>
      </c>
      <c r="K90" s="506">
        <f>IF(Т_РВО="Перший бакалаврський",IF(Т_ФН="денна",P90*$S$2+U90*$X$2+Z90*$AC$2+AE90*$AH$2+AJ90*$AM$2+AO90*$AR$2+AT90*$AW$2+AY90*$BB$2+BD90*$BG$2+BI90*$BL$2+BN90*$BQ$2+BS90*$BV$2+BX90*$CA$2+CC90*$CF$2,P90+U90+Z90+AE90+AJ90+AO90+AT90+AY90+BD90+BI90+BN90+BS90+BX90+CC90+CH90+CM90+CR90+CW90+DB90+DG90),IF(Т_ФН="денна",P90*$S$2+U90*$X$2+Z90*$AC$2+AE90*$AH$2+AJ90*$AM$2+AO90*$AR$2,P90+U90+Z90+AE90+AJ90+AO90))</f>
        <v>0</v>
      </c>
      <c r="L90" s="506">
        <f>IF(Т_РВО="Перший бакалаврський",IF(Т_ФН="денна",Q90*$S$2+V90*$X$2+AA90*$AC$2+AF90*$AH$2+AK90*$AM$2+AP90*$AR$2+AU90*$AW$2+AZ90*$BB$2+BE90*$BG$2+BJ90*$BL$2+BO90*$BQ$2+BT90*$BV$2+BY90*$CA$2+CD90*$CF$2,Q90+V90+AA90+AF90+AK90+AP90+AU90+AZ90+BE90+BJ90+BO90+BT90+BY90+CD90+CI90+CN90+CS90+CX90+DC90+DH90),IF(Т_ФН="денна",Q90*$S$2+V90*$X$2+AA90*$AC$2+AF90*$AH$2+AK90*$AM$2+AP90*$AR$2,Q90+V90+AA90+AF90+AK90+AP90))</f>
        <v>0</v>
      </c>
      <c r="M90" s="506">
        <f>IF(Т_РВО="Перший бакалаврський",IF(Т_ФН="денна",R90*$S$2+W90*$X$2+AB90*$AC$2+AG90*$AH$2+AL90*$AM$2+AQ90*$AR$2+AV90*$AW$2+BA90*$BB$2+BF90*$BG$2+BK90*$BL$2+BP90*$BQ$2+BU90*$BV$2+BZ90*$CA$2+CE90*$CF$2,R90+W90+AB90+AG90+AL90+AQ90+AV90+BA90+BF90+BK90+BP90+BU90+BZ90+CE90+CJ90+CO90+CT90+CY90+DD90+DI90),IF(Т_ФН="денна",R90*$S$2+W90*$X$2+AB90*$AC$2+AG90*$AH$2+AL90*$AM$2+AQ90*$AR$2,R90+W90+AB90+AG90+AL90+AQ90))</f>
        <v>0</v>
      </c>
      <c r="N90" s="507">
        <f>I90-J90</f>
        <v>0</v>
      </c>
      <c r="O90" s="629">
        <f t="shared" si="81"/>
        <v>0</v>
      </c>
      <c r="P90" s="585"/>
      <c r="Q90" s="585"/>
      <c r="R90" s="585"/>
      <c r="S90" s="70"/>
      <c r="T90" s="629">
        <f t="shared" si="82"/>
        <v>0</v>
      </c>
      <c r="U90" s="585"/>
      <c r="V90" s="585"/>
      <c r="W90" s="585"/>
      <c r="X90" s="70"/>
      <c r="Y90" s="629">
        <f t="shared" si="83"/>
        <v>0</v>
      </c>
      <c r="Z90" s="585"/>
      <c r="AA90" s="585"/>
      <c r="AB90" s="585"/>
      <c r="AC90" s="70"/>
      <c r="AD90" s="629">
        <f t="shared" si="84"/>
        <v>0</v>
      </c>
      <c r="AE90" s="585"/>
      <c r="AF90" s="585"/>
      <c r="AG90" s="585"/>
      <c r="AH90" s="70"/>
      <c r="AI90" s="629">
        <f t="shared" si="85"/>
        <v>0</v>
      </c>
      <c r="AJ90" s="592"/>
      <c r="AK90" s="592"/>
      <c r="AL90" s="592"/>
      <c r="AM90" s="200"/>
      <c r="AN90" s="629">
        <f t="shared" si="86"/>
        <v>0</v>
      </c>
      <c r="AO90" s="585"/>
      <c r="AP90" s="585"/>
      <c r="AQ90" s="585"/>
      <c r="AR90" s="70"/>
      <c r="AS90" s="629">
        <f t="shared" si="87"/>
        <v>0</v>
      </c>
      <c r="AT90" s="585"/>
      <c r="AU90" s="585"/>
      <c r="AV90" s="585"/>
      <c r="AW90" s="70"/>
      <c r="AX90" s="629">
        <f t="shared" si="88"/>
        <v>0</v>
      </c>
      <c r="AY90" s="585"/>
      <c r="AZ90" s="585"/>
      <c r="BA90" s="585"/>
      <c r="BB90" s="70"/>
      <c r="BC90" s="629">
        <f t="shared" si="89"/>
        <v>0</v>
      </c>
      <c r="BD90" s="585"/>
      <c r="BE90" s="585"/>
      <c r="BF90" s="585"/>
      <c r="BG90" s="70"/>
      <c r="BH90" s="629">
        <f t="shared" si="90"/>
        <v>0</v>
      </c>
      <c r="BI90" s="585"/>
      <c r="BJ90" s="585"/>
      <c r="BK90" s="585"/>
      <c r="BL90" s="70"/>
      <c r="BM90" s="629">
        <f t="shared" si="91"/>
        <v>0</v>
      </c>
      <c r="BN90" s="585"/>
      <c r="BO90" s="585"/>
      <c r="BP90" s="585"/>
      <c r="BQ90" s="70"/>
      <c r="BR90" s="629">
        <f t="shared" si="92"/>
        <v>0</v>
      </c>
      <c r="BS90" s="585"/>
      <c r="BT90" s="585"/>
      <c r="BU90" s="585"/>
      <c r="BV90" s="70"/>
      <c r="BW90" s="629">
        <f t="shared" si="93"/>
        <v>0</v>
      </c>
      <c r="BX90" s="585"/>
      <c r="BY90" s="585"/>
      <c r="BZ90" s="585"/>
      <c r="CA90" s="70"/>
      <c r="CB90" s="629">
        <f t="shared" si="94"/>
        <v>0</v>
      </c>
      <c r="CC90" s="585"/>
      <c r="CD90" s="585"/>
      <c r="CE90" s="585"/>
      <c r="CF90" s="70"/>
      <c r="CG90" s="629">
        <f t="shared" si="95"/>
        <v>0</v>
      </c>
      <c r="CH90" s="585"/>
      <c r="CI90" s="585"/>
      <c r="CJ90" s="585"/>
      <c r="CK90" s="70"/>
      <c r="CL90" s="629">
        <f t="shared" si="96"/>
        <v>0</v>
      </c>
      <c r="CM90" s="585"/>
      <c r="CN90" s="585"/>
      <c r="CO90" s="585"/>
      <c r="CP90" s="71"/>
      <c r="CQ90" s="629">
        <f t="shared" si="97"/>
        <v>0</v>
      </c>
      <c r="CR90" s="585"/>
      <c r="CS90" s="585"/>
      <c r="CT90" s="585"/>
      <c r="CU90" s="70"/>
      <c r="CV90" s="629">
        <f t="shared" si="98"/>
        <v>0</v>
      </c>
      <c r="CW90" s="585"/>
      <c r="CX90" s="585"/>
      <c r="CY90" s="585"/>
      <c r="CZ90" s="70"/>
      <c r="DA90" s="629">
        <f t="shared" si="99"/>
        <v>0</v>
      </c>
      <c r="DB90" s="585"/>
      <c r="DC90" s="585"/>
      <c r="DD90" s="585"/>
      <c r="DE90" s="70"/>
      <c r="DF90" s="629">
        <f t="shared" si="100"/>
        <v>0</v>
      </c>
      <c r="DG90" s="585"/>
      <c r="DH90" s="585"/>
      <c r="DI90" s="585"/>
      <c r="DJ90" s="71"/>
    </row>
    <row r="91" spans="1:114" s="63" customFormat="1" ht="15.95" customHeight="1" x14ac:dyDescent="0.25">
      <c r="A91" s="186" t="s">
        <v>206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5"/>
    </row>
    <row r="92" spans="1:114" s="63" customFormat="1" ht="15.95" customHeight="1" x14ac:dyDescent="0.25">
      <c r="A92" s="178" t="s">
        <v>116</v>
      </c>
      <c r="B92" s="160" t="s">
        <v>207</v>
      </c>
      <c r="C92" s="54"/>
      <c r="D92" s="55"/>
      <c r="E92" s="56"/>
      <c r="F92" s="183"/>
      <c r="G92" s="57"/>
      <c r="H92" s="206"/>
      <c r="I92" s="483">
        <f>H92*30</f>
        <v>0</v>
      </c>
      <c r="J92" s="506">
        <f>IF(Т_РВО="Перший бакалаврський",IF(Т_ФН="денна",O92*$S$2+T92*$X$2+Y92*$AC$2+AD92*$AH$2+AI92*$AM$2+AN92*$AR$2+AS92*$AW$2+AX92*$BB$2+BC92*$BG$2+BH92*$BL$2+BM92*$BQ$2+BR92*$BV$2+BW92*$CA$2+CB92*$CF$2,O92+T92+Y92+AD92+AI92+AN92+AS92+AX92+BC92+BH92+BM92+BR92+BW92+CB92+CG92+CL92+CQ92+CV92+DA92+DF92),IF(Т_ФН="денна",O92*$S$2+T92*$X$2+Y92*$AC$2+AD92*$AH$2+AI92*$AM$2+AN92*$AR$2,O92+T92+Y92+AD92+AI92+AN92))</f>
        <v>0</v>
      </c>
      <c r="K92" s="506">
        <f>IF(Т_РВО="Перший бакалаврський",IF(Т_ФН="денна",P92*$S$2+U92*$X$2+Z92*$AC$2+AE92*$AH$2+AJ92*$AM$2+AO92*$AR$2+AT92*$AW$2+AY92*$BB$2+BD92*$BG$2+BI92*$BL$2+BN92*$BQ$2+BS92*$BV$2+BX92*$CA$2+CC92*$CF$2,P92+U92+Z92+AE92+AJ92+AO92+AT92+AY92+BD92+BI92+BN92+BS92+BX92+CC92+CH92+CM92+CR92+CW92+DB92+DG92),IF(Т_ФН="денна",P92*$S$2+U92*$X$2+Z92*$AC$2+AE92*$AH$2+AJ92*$AM$2+AO92*$AR$2,P92+U92+Z92+AE92+AJ92+AO92))</f>
        <v>0</v>
      </c>
      <c r="L92" s="506">
        <f>IF(Т_РВО="Перший бакалаврський",IF(Т_ФН="денна",Q92*$S$2+V92*$X$2+AA92*$AC$2+AF92*$AH$2+AK92*$AM$2+AP92*$AR$2+AU92*$AW$2+AZ92*$BB$2+BE92*$BG$2+BJ92*$BL$2+BO92*$BQ$2+BT92*$BV$2+BY92*$CA$2+CD92*$CF$2,Q92+V92+AA92+AF92+AK92+AP92+AU92+AZ92+BE92+BJ92+BO92+BT92+BY92+CD92+CI92+CN92+CS92+CX92+DC92+DH92),IF(Т_ФН="денна",Q92*$S$2+V92*$X$2+AA92*$AC$2+AF92*$AH$2+AK92*$AM$2+AP92*$AR$2,Q92+V92+AA92+AF92+AK92+AP92))</f>
        <v>0</v>
      </c>
      <c r="M92" s="506">
        <f>IF(Т_РВО="Перший бакалаврський",IF(Т_ФН="денна",R92*$S$2+W92*$X$2+AB92*$AC$2+AG92*$AH$2+AL92*$AM$2+AQ92*$AR$2+AV92*$AW$2+BA92*$BB$2+BF92*$BG$2+BK92*$BL$2+BP92*$BQ$2+BU92*$BV$2+BZ92*$CA$2+CE92*$CF$2,R92+W92+AB92+AG92+AL92+AQ92+AV92+BA92+BF92+BK92+BP92+BU92+BZ92+CE92+CJ92+CO92+CT92+CY92+DD92+DI92),IF(Т_ФН="денна",R92*$S$2+W92*$X$2+AB92*$AC$2+AG92*$AH$2+AL92*$AM$2+AQ92*$AR$2,R92+W92+AB92+AG92+AL92+AQ92))</f>
        <v>0</v>
      </c>
      <c r="N92" s="507">
        <f>I92-J92</f>
        <v>0</v>
      </c>
      <c r="O92" s="629">
        <f t="shared" si="81"/>
        <v>0</v>
      </c>
      <c r="P92" s="583"/>
      <c r="Q92" s="583"/>
      <c r="R92" s="583"/>
      <c r="S92" s="61"/>
      <c r="T92" s="629">
        <f t="shared" ref="T92:T109" si="103">U92+V92+W92</f>
        <v>0</v>
      </c>
      <c r="U92" s="583"/>
      <c r="V92" s="583"/>
      <c r="W92" s="583"/>
      <c r="X92" s="61"/>
      <c r="Y92" s="629">
        <f t="shared" ref="Y92:Y109" si="104">Z92+AA92+AB92</f>
        <v>0</v>
      </c>
      <c r="Z92" s="590"/>
      <c r="AA92" s="590"/>
      <c r="AB92" s="590"/>
      <c r="AC92" s="76"/>
      <c r="AD92" s="629">
        <f t="shared" ref="AD92:AD109" si="105">AE92+AF92+AG92</f>
        <v>0</v>
      </c>
      <c r="AE92" s="590"/>
      <c r="AF92" s="590"/>
      <c r="AG92" s="590"/>
      <c r="AH92" s="76"/>
      <c r="AI92" s="629">
        <f t="shared" ref="AI92:AI109" si="106">AJ92+AK92+AL92</f>
        <v>0</v>
      </c>
      <c r="AJ92" s="583"/>
      <c r="AK92" s="583"/>
      <c r="AL92" s="583"/>
      <c r="AM92" s="61"/>
      <c r="AN92" s="629">
        <f t="shared" ref="AN92:AN109" si="107">AO92+AP92+AQ92</f>
        <v>0</v>
      </c>
      <c r="AO92" s="583"/>
      <c r="AP92" s="583"/>
      <c r="AQ92" s="583"/>
      <c r="AR92" s="61"/>
      <c r="AS92" s="629">
        <f t="shared" ref="AS92:AS109" si="108">AT92+AU92+AV92</f>
        <v>0</v>
      </c>
      <c r="AT92" s="583"/>
      <c r="AU92" s="583"/>
      <c r="AV92" s="583"/>
      <c r="AW92" s="61"/>
      <c r="AX92" s="629">
        <f t="shared" ref="AX92:AX109" si="109">AY92+AZ92+BA92</f>
        <v>0</v>
      </c>
      <c r="AY92" s="583"/>
      <c r="AZ92" s="583"/>
      <c r="BA92" s="583"/>
      <c r="BB92" s="61"/>
      <c r="BC92" s="629">
        <f t="shared" ref="BC92:BC109" si="110">BD92+BE92+BF92</f>
        <v>0</v>
      </c>
      <c r="BD92" s="583"/>
      <c r="BE92" s="583"/>
      <c r="BF92" s="583"/>
      <c r="BG92" s="61"/>
      <c r="BH92" s="629">
        <f t="shared" ref="BH92:BH109" si="111">BI92+BJ92+BK92</f>
        <v>0</v>
      </c>
      <c r="BI92" s="583"/>
      <c r="BJ92" s="583"/>
      <c r="BK92" s="583"/>
      <c r="BL92" s="61"/>
      <c r="BM92" s="629">
        <f t="shared" ref="BM92:BM109" si="112">BN92+BO92+BP92</f>
        <v>0</v>
      </c>
      <c r="BN92" s="583"/>
      <c r="BO92" s="583"/>
      <c r="BP92" s="583"/>
      <c r="BQ92" s="61"/>
      <c r="BR92" s="629">
        <f t="shared" ref="BR92:BR109" si="113">BS92+BT92+BU92</f>
        <v>0</v>
      </c>
      <c r="BS92" s="583"/>
      <c r="BT92" s="583"/>
      <c r="BU92" s="583"/>
      <c r="BV92" s="61"/>
      <c r="BW92" s="629">
        <f t="shared" ref="BW92:BW109" si="114">BX92+BY92+BZ92</f>
        <v>0</v>
      </c>
      <c r="BX92" s="583"/>
      <c r="BY92" s="583"/>
      <c r="BZ92" s="583"/>
      <c r="CA92" s="61"/>
      <c r="CB92" s="629">
        <f t="shared" ref="CB92:CB109" si="115">CC92+CD92+CE92</f>
        <v>0</v>
      </c>
      <c r="CC92" s="583"/>
      <c r="CD92" s="583"/>
      <c r="CE92" s="583"/>
      <c r="CF92" s="61"/>
      <c r="CG92" s="629">
        <f t="shared" ref="CG92:CG109" si="116">CH92+CI92+CJ92</f>
        <v>0</v>
      </c>
      <c r="CH92" s="583"/>
      <c r="CI92" s="583"/>
      <c r="CJ92" s="583"/>
      <c r="CK92" s="61"/>
      <c r="CL92" s="629">
        <f t="shared" ref="CL92:CL109" si="117">CM92+CN92+CO92</f>
        <v>0</v>
      </c>
      <c r="CM92" s="583"/>
      <c r="CN92" s="583"/>
      <c r="CO92" s="583"/>
      <c r="CP92" s="629">
        <f t="shared" ref="CP92:CP109" si="118">CQ92+CR92+CS92</f>
        <v>0</v>
      </c>
      <c r="CQ92" s="60"/>
      <c r="CR92" s="583"/>
      <c r="CS92" s="583"/>
      <c r="CT92" s="583"/>
      <c r="CU92" s="61"/>
      <c r="CV92" s="629">
        <f t="shared" ref="CV92:CV109" si="119">CW92+CX92+CY92</f>
        <v>0</v>
      </c>
      <c r="CW92" s="583"/>
      <c r="CX92" s="583"/>
      <c r="CY92" s="583"/>
      <c r="CZ92" s="61"/>
      <c r="DA92" s="629">
        <f t="shared" ref="DA92:DA109" si="120">DB92+DC92+DD92</f>
        <v>0</v>
      </c>
      <c r="DB92" s="583"/>
      <c r="DC92" s="583"/>
      <c r="DD92" s="583"/>
      <c r="DE92" s="61"/>
      <c r="DF92" s="629">
        <f t="shared" ref="DF92:DF109" si="121">DG92+DH92+DI92</f>
        <v>0</v>
      </c>
      <c r="DG92" s="583"/>
      <c r="DH92" s="583"/>
      <c r="DI92" s="583"/>
      <c r="DJ92" s="71"/>
    </row>
    <row r="93" spans="1:114" s="63" customFormat="1" ht="15.95" customHeight="1" x14ac:dyDescent="0.25">
      <c r="A93" s="178" t="s">
        <v>117</v>
      </c>
      <c r="B93" s="160" t="s">
        <v>271</v>
      </c>
      <c r="C93" s="193"/>
      <c r="D93" s="55"/>
      <c r="E93" s="56"/>
      <c r="F93" s="183"/>
      <c r="G93" s="196"/>
      <c r="H93" s="208"/>
      <c r="I93" s="483">
        <f t="shared" ref="I93:I107" si="122">H93*30</f>
        <v>0</v>
      </c>
      <c r="J93" s="506">
        <f>IF(Т_РВО="Перший бакалаврський",IF(Т_ФН="денна",O93*$S$2+T93*$X$2+Y93*$AC$2+AD93*$AH$2+AI93*$AM$2+AN93*$AR$2+AS93*$AW$2+AX93*$BB$2+BC93*$BG$2+BH93*$BL$2+BM93*$BQ$2+BR93*$BV$2+BW93*$CA$2+CB93*$CF$2,O93+T93+Y93+AD93+AI93+AN93+AS93+AX93+BC93+BH93+BM93+BR93+BW93+CB93+CG93+CL93+CQ93+CV93+DA93+DF93),IF(Т_ФН="денна",O93*$S$2+T93*$X$2+Y93*$AC$2+AD93*$AH$2+AI93*$AM$2+AN93*$AR$2,O93+T93+Y93+AD93+AI93+AN93))</f>
        <v>0</v>
      </c>
      <c r="K93" s="506">
        <f>IF(Т_РВО="Перший бакалаврський",IF(Т_ФН="денна",P93*$S$2+U93*$X$2+Z93*$AC$2+AE93*$AH$2+AJ93*$AM$2+AO93*$AR$2+AT93*$AW$2+AY93*$BB$2+BD93*$BG$2+BI93*$BL$2+BN93*$BQ$2+BS93*$BV$2+BX93*$CA$2+CC93*$CF$2,P93+U93+Z93+AE93+AJ93+AO93+AT93+AY93+BD93+BI93+BN93+BS93+BX93+CC93+CH93+CM93+CR93+CW93+DB93+DG93),IF(Т_ФН="денна",P93*$S$2+U93*$X$2+Z93*$AC$2+AE93*$AH$2+AJ93*$AM$2+AO93*$AR$2,P93+U93+Z93+AE93+AJ93+AO93))</f>
        <v>0</v>
      </c>
      <c r="L93" s="506">
        <f>IF(Т_РВО="Перший бакалаврський",IF(Т_ФН="денна",Q93*$S$2+V93*$X$2+AA93*$AC$2+AF93*$AH$2+AK93*$AM$2+AP93*$AR$2+AU93*$AW$2+AZ93*$BB$2+BE93*$BG$2+BJ93*$BL$2+BO93*$BQ$2+BT93*$BV$2+BY93*$CA$2+CD93*$CF$2,Q93+V93+AA93+AF93+AK93+AP93+AU93+AZ93+BE93+BJ93+BO93+BT93+BY93+CD93+CI93+CN93+CS93+CX93+DC93+DH93),IF(Т_ФН="денна",Q93*$S$2+V93*$X$2+AA93*$AC$2+AF93*$AH$2+AK93*$AM$2+AP93*$AR$2,Q93+V93+AA93+AF93+AK93+AP93))</f>
        <v>0</v>
      </c>
      <c r="M93" s="506">
        <f>IF(Т_РВО="Перший бакалаврський",IF(Т_ФН="денна",R93*$S$2+W93*$X$2+AB93*$AC$2+AG93*$AH$2+AL93*$AM$2+AQ93*$AR$2+AV93*$AW$2+BA93*$BB$2+BF93*$BG$2+BK93*$BL$2+BP93*$BQ$2+BU93*$BV$2+BZ93*$CA$2+CE93*$CF$2,R93+W93+AB93+AG93+AL93+AQ93+AV93+BA93+BF93+BK93+BP93+BU93+BZ93+CE93+CJ93+CO93+CT93+CY93+DD93+DI93),IF(Т_ФН="денна",R93*$S$2+W93*$X$2+AB93*$AC$2+AG93*$AH$2+AL93*$AM$2+AQ93*$AR$2,R93+W93+AB93+AG93+AL93+AQ93))</f>
        <v>0</v>
      </c>
      <c r="N93" s="507">
        <f t="shared" ref="N93:N107" si="123">I93-J93</f>
        <v>0</v>
      </c>
      <c r="O93" s="629">
        <f t="shared" si="81"/>
        <v>0</v>
      </c>
      <c r="P93" s="583"/>
      <c r="Q93" s="583"/>
      <c r="R93" s="583"/>
      <c r="S93" s="61"/>
      <c r="T93" s="629">
        <f t="shared" si="103"/>
        <v>0</v>
      </c>
      <c r="U93" s="583"/>
      <c r="V93" s="583"/>
      <c r="W93" s="583"/>
      <c r="X93" s="61"/>
      <c r="Y93" s="629">
        <f t="shared" si="104"/>
        <v>0</v>
      </c>
      <c r="Z93" s="590"/>
      <c r="AA93" s="590"/>
      <c r="AB93" s="590"/>
      <c r="AC93" s="76"/>
      <c r="AD93" s="629">
        <f t="shared" si="105"/>
        <v>0</v>
      </c>
      <c r="AE93" s="590"/>
      <c r="AF93" s="590"/>
      <c r="AG93" s="590"/>
      <c r="AH93" s="76"/>
      <c r="AI93" s="629">
        <f t="shared" si="106"/>
        <v>0</v>
      </c>
      <c r="AJ93" s="583"/>
      <c r="AK93" s="583"/>
      <c r="AL93" s="583"/>
      <c r="AM93" s="61"/>
      <c r="AN93" s="629">
        <f t="shared" si="107"/>
        <v>0</v>
      </c>
      <c r="AO93" s="583"/>
      <c r="AP93" s="583"/>
      <c r="AQ93" s="583"/>
      <c r="AR93" s="61"/>
      <c r="AS93" s="629">
        <f t="shared" si="108"/>
        <v>0</v>
      </c>
      <c r="AT93" s="583"/>
      <c r="AU93" s="583"/>
      <c r="AV93" s="583"/>
      <c r="AW93" s="61"/>
      <c r="AX93" s="629">
        <f t="shared" si="109"/>
        <v>0</v>
      </c>
      <c r="AY93" s="583"/>
      <c r="AZ93" s="583"/>
      <c r="BA93" s="583"/>
      <c r="BB93" s="61"/>
      <c r="BC93" s="629">
        <f t="shared" si="110"/>
        <v>0</v>
      </c>
      <c r="BD93" s="583"/>
      <c r="BE93" s="583"/>
      <c r="BF93" s="583"/>
      <c r="BG93" s="61"/>
      <c r="BH93" s="629">
        <f t="shared" si="111"/>
        <v>0</v>
      </c>
      <c r="BI93" s="583"/>
      <c r="BJ93" s="583"/>
      <c r="BK93" s="583"/>
      <c r="BL93" s="61"/>
      <c r="BM93" s="629">
        <f t="shared" si="112"/>
        <v>0</v>
      </c>
      <c r="BN93" s="583"/>
      <c r="BO93" s="583"/>
      <c r="BP93" s="583"/>
      <c r="BQ93" s="61"/>
      <c r="BR93" s="629">
        <f t="shared" si="113"/>
        <v>0</v>
      </c>
      <c r="BS93" s="583"/>
      <c r="BT93" s="583"/>
      <c r="BU93" s="583"/>
      <c r="BV93" s="61"/>
      <c r="BW93" s="629">
        <f t="shared" si="114"/>
        <v>0</v>
      </c>
      <c r="BX93" s="583"/>
      <c r="BY93" s="583"/>
      <c r="BZ93" s="583"/>
      <c r="CA93" s="61"/>
      <c r="CB93" s="629">
        <f t="shared" si="115"/>
        <v>0</v>
      </c>
      <c r="CC93" s="583"/>
      <c r="CD93" s="583"/>
      <c r="CE93" s="583"/>
      <c r="CF93" s="61"/>
      <c r="CG93" s="629">
        <f t="shared" si="116"/>
        <v>0</v>
      </c>
      <c r="CH93" s="583"/>
      <c r="CI93" s="583"/>
      <c r="CJ93" s="583"/>
      <c r="CK93" s="61"/>
      <c r="CL93" s="629">
        <f t="shared" si="117"/>
        <v>0</v>
      </c>
      <c r="CM93" s="583"/>
      <c r="CN93" s="583"/>
      <c r="CO93" s="583"/>
      <c r="CP93" s="629">
        <f t="shared" si="118"/>
        <v>0</v>
      </c>
      <c r="CQ93" s="60"/>
      <c r="CR93" s="583"/>
      <c r="CS93" s="583"/>
      <c r="CT93" s="583"/>
      <c r="CU93" s="61"/>
      <c r="CV93" s="629">
        <f t="shared" si="119"/>
        <v>0</v>
      </c>
      <c r="CW93" s="583"/>
      <c r="CX93" s="583"/>
      <c r="CY93" s="583"/>
      <c r="CZ93" s="61"/>
      <c r="DA93" s="629">
        <f t="shared" si="120"/>
        <v>0</v>
      </c>
      <c r="DB93" s="583"/>
      <c r="DC93" s="583"/>
      <c r="DD93" s="583"/>
      <c r="DE93" s="61"/>
      <c r="DF93" s="629">
        <f t="shared" si="121"/>
        <v>0</v>
      </c>
      <c r="DG93" s="583"/>
      <c r="DH93" s="583"/>
      <c r="DI93" s="583"/>
      <c r="DJ93" s="71"/>
    </row>
    <row r="94" spans="1:114" s="63" customFormat="1" ht="15.95" customHeight="1" x14ac:dyDescent="0.25">
      <c r="A94" s="178" t="s">
        <v>173</v>
      </c>
      <c r="B94" s="160" t="s">
        <v>272</v>
      </c>
      <c r="C94" s="193"/>
      <c r="D94" s="55"/>
      <c r="E94" s="56"/>
      <c r="F94" s="183"/>
      <c r="G94" s="196"/>
      <c r="H94" s="208"/>
      <c r="I94" s="483">
        <f t="shared" si="122"/>
        <v>0</v>
      </c>
      <c r="J94" s="506">
        <f>IF(Т_РВО="Перший бакалаврський",IF(Т_ФН="денна",O94*$S$2+T94*$X$2+Y94*$AC$2+AD94*$AH$2+AI94*$AM$2+AN94*$AR$2+AS94*$AW$2+AX94*$BB$2+BC94*$BG$2+BH94*$BL$2+BM94*$BQ$2+BR94*$BV$2+BW94*$CA$2+CB94*$CF$2,O94+T94+Y94+AD94+AI94+AN94+AS94+AX94+BC94+BH94+BM94+BR94+BW94+CB94+CG94+CL94+CQ94+CV94+DA94+DF94),IF(Т_ФН="денна",O94*$S$2+T94*$X$2+Y94*$AC$2+AD94*$AH$2+AI94*$AM$2+AN94*$AR$2,O94+T94+Y94+AD94+AI94+AN94))</f>
        <v>0</v>
      </c>
      <c r="K94" s="506">
        <f>IF(Т_РВО="Перший бакалаврський",IF(Т_ФН="денна",P94*$S$2+U94*$X$2+Z94*$AC$2+AE94*$AH$2+AJ94*$AM$2+AO94*$AR$2+AT94*$AW$2+AY94*$BB$2+BD94*$BG$2+BI94*$BL$2+BN94*$BQ$2+BS94*$BV$2+BX94*$CA$2+CC94*$CF$2,P94+U94+Z94+AE94+AJ94+AO94+AT94+AY94+BD94+BI94+BN94+BS94+BX94+CC94+CH94+CM94+CR94+CW94+DB94+DG94),IF(Т_ФН="денна",P94*$S$2+U94*$X$2+Z94*$AC$2+AE94*$AH$2+AJ94*$AM$2+AO94*$AR$2,P94+U94+Z94+AE94+AJ94+AO94))</f>
        <v>0</v>
      </c>
      <c r="L94" s="506">
        <f>IF(Т_РВО="Перший бакалаврський",IF(Т_ФН="денна",Q94*$S$2+V94*$X$2+AA94*$AC$2+AF94*$AH$2+AK94*$AM$2+AP94*$AR$2+AU94*$AW$2+AZ94*$BB$2+BE94*$BG$2+BJ94*$BL$2+BO94*$BQ$2+BT94*$BV$2+BY94*$CA$2+CD94*$CF$2,Q94+V94+AA94+AF94+AK94+AP94+AU94+AZ94+BE94+BJ94+BO94+BT94+BY94+CD94+CI94+CN94+CS94+CX94+DC94+DH94),IF(Т_ФН="денна",Q94*$S$2+V94*$X$2+AA94*$AC$2+AF94*$AH$2+AK94*$AM$2+AP94*$AR$2,Q94+V94+AA94+AF94+AK94+AP94))</f>
        <v>0</v>
      </c>
      <c r="M94" s="506">
        <f>IF(Т_РВО="Перший бакалаврський",IF(Т_ФН="денна",R94*$S$2+W94*$X$2+AB94*$AC$2+AG94*$AH$2+AL94*$AM$2+AQ94*$AR$2+AV94*$AW$2+BA94*$BB$2+BF94*$BG$2+BK94*$BL$2+BP94*$BQ$2+BU94*$BV$2+BZ94*$CA$2+CE94*$CF$2,R94+W94+AB94+AG94+AL94+AQ94+AV94+BA94+BF94+BK94+BP94+BU94+BZ94+CE94+CJ94+CO94+CT94+CY94+DD94+DI94),IF(Т_ФН="денна",R94*$S$2+W94*$X$2+AB94*$AC$2+AG94*$AH$2+AL94*$AM$2+AQ94*$AR$2,R94+W94+AB94+AG94+AL94+AQ94))</f>
        <v>0</v>
      </c>
      <c r="N94" s="507">
        <f t="shared" si="123"/>
        <v>0</v>
      </c>
      <c r="O94" s="629">
        <f t="shared" si="81"/>
        <v>0</v>
      </c>
      <c r="P94" s="583"/>
      <c r="Q94" s="583"/>
      <c r="R94" s="583"/>
      <c r="S94" s="61"/>
      <c r="T94" s="629">
        <f t="shared" si="103"/>
        <v>0</v>
      </c>
      <c r="U94" s="583"/>
      <c r="V94" s="583"/>
      <c r="W94" s="583"/>
      <c r="X94" s="61"/>
      <c r="Y94" s="629">
        <f t="shared" si="104"/>
        <v>0</v>
      </c>
      <c r="Z94" s="590"/>
      <c r="AA94" s="590"/>
      <c r="AB94" s="590"/>
      <c r="AC94" s="76"/>
      <c r="AD94" s="629">
        <f t="shared" si="105"/>
        <v>0</v>
      </c>
      <c r="AE94" s="590"/>
      <c r="AF94" s="590"/>
      <c r="AG94" s="590"/>
      <c r="AH94" s="76"/>
      <c r="AI94" s="629">
        <f t="shared" si="106"/>
        <v>0</v>
      </c>
      <c r="AJ94" s="583"/>
      <c r="AK94" s="583"/>
      <c r="AL94" s="583"/>
      <c r="AM94" s="61"/>
      <c r="AN94" s="629">
        <f t="shared" si="107"/>
        <v>0</v>
      </c>
      <c r="AO94" s="583"/>
      <c r="AP94" s="583"/>
      <c r="AQ94" s="583"/>
      <c r="AR94" s="61"/>
      <c r="AS94" s="629">
        <f t="shared" si="108"/>
        <v>0</v>
      </c>
      <c r="AT94" s="583"/>
      <c r="AU94" s="583"/>
      <c r="AV94" s="583"/>
      <c r="AW94" s="61"/>
      <c r="AX94" s="629">
        <f t="shared" si="109"/>
        <v>0</v>
      </c>
      <c r="AY94" s="583"/>
      <c r="AZ94" s="583"/>
      <c r="BA94" s="583"/>
      <c r="BB94" s="61"/>
      <c r="BC94" s="629">
        <f t="shared" si="110"/>
        <v>0</v>
      </c>
      <c r="BD94" s="583"/>
      <c r="BE94" s="583"/>
      <c r="BF94" s="583"/>
      <c r="BG94" s="61"/>
      <c r="BH94" s="629">
        <f t="shared" si="111"/>
        <v>0</v>
      </c>
      <c r="BI94" s="583"/>
      <c r="BJ94" s="583"/>
      <c r="BK94" s="583"/>
      <c r="BL94" s="61"/>
      <c r="BM94" s="629">
        <f t="shared" si="112"/>
        <v>0</v>
      </c>
      <c r="BN94" s="583"/>
      <c r="BO94" s="583"/>
      <c r="BP94" s="583"/>
      <c r="BQ94" s="61"/>
      <c r="BR94" s="629">
        <f t="shared" si="113"/>
        <v>0</v>
      </c>
      <c r="BS94" s="583"/>
      <c r="BT94" s="583"/>
      <c r="BU94" s="583"/>
      <c r="BV94" s="61"/>
      <c r="BW94" s="629">
        <f t="shared" si="114"/>
        <v>0</v>
      </c>
      <c r="BX94" s="583"/>
      <c r="BY94" s="583"/>
      <c r="BZ94" s="583"/>
      <c r="CA94" s="61"/>
      <c r="CB94" s="629">
        <f t="shared" si="115"/>
        <v>0</v>
      </c>
      <c r="CC94" s="583"/>
      <c r="CD94" s="583"/>
      <c r="CE94" s="583"/>
      <c r="CF94" s="61"/>
      <c r="CG94" s="629">
        <f t="shared" si="116"/>
        <v>0</v>
      </c>
      <c r="CH94" s="583"/>
      <c r="CI94" s="583"/>
      <c r="CJ94" s="583"/>
      <c r="CK94" s="61"/>
      <c r="CL94" s="629">
        <f t="shared" si="117"/>
        <v>0</v>
      </c>
      <c r="CM94" s="583"/>
      <c r="CN94" s="583"/>
      <c r="CO94" s="583"/>
      <c r="CP94" s="629">
        <f t="shared" si="118"/>
        <v>0</v>
      </c>
      <c r="CQ94" s="60"/>
      <c r="CR94" s="583"/>
      <c r="CS94" s="583"/>
      <c r="CT94" s="583"/>
      <c r="CU94" s="61"/>
      <c r="CV94" s="629">
        <f t="shared" si="119"/>
        <v>0</v>
      </c>
      <c r="CW94" s="583"/>
      <c r="CX94" s="583"/>
      <c r="CY94" s="583"/>
      <c r="CZ94" s="61"/>
      <c r="DA94" s="629">
        <f t="shared" si="120"/>
        <v>0</v>
      </c>
      <c r="DB94" s="583"/>
      <c r="DC94" s="583"/>
      <c r="DD94" s="583"/>
      <c r="DE94" s="61"/>
      <c r="DF94" s="629">
        <f t="shared" si="121"/>
        <v>0</v>
      </c>
      <c r="DG94" s="583"/>
      <c r="DH94" s="583"/>
      <c r="DI94" s="583"/>
      <c r="DJ94" s="71"/>
    </row>
    <row r="95" spans="1:114" s="63" customFormat="1" ht="15.95" customHeight="1" x14ac:dyDescent="0.25">
      <c r="A95" s="178" t="s">
        <v>273</v>
      </c>
      <c r="B95" s="160" t="s">
        <v>274</v>
      </c>
      <c r="C95" s="193"/>
      <c r="D95" s="55"/>
      <c r="E95" s="56"/>
      <c r="F95" s="183"/>
      <c r="G95" s="196"/>
      <c r="H95" s="208"/>
      <c r="I95" s="483">
        <f t="shared" si="122"/>
        <v>0</v>
      </c>
      <c r="J95" s="506">
        <f>IF(Т_РВО="Перший бакалаврський",IF(Т_ФН="денна",O95*$S$2+T95*$X$2+Y95*$AC$2+AD95*$AH$2+AI95*$AM$2+AN95*$AR$2+AS95*$AW$2+AX95*$BB$2+BC95*$BG$2+BH95*$BL$2+BM95*$BQ$2+BR95*$BV$2+BW95*$CA$2+CB95*$CF$2,O95+T95+Y95+AD95+AI95+AN95+AS95+AX95+BC95+BH95+BM95+BR95+BW95+CB95+CG95+CL95+CQ95+CV95+DA95+DF95),IF(Т_ФН="денна",O95*$S$2+T95*$X$2+Y95*$AC$2+AD95*$AH$2+AI95*$AM$2+AN95*$AR$2,O95+T95+Y95+AD95+AI95+AN95))</f>
        <v>0</v>
      </c>
      <c r="K95" s="506">
        <f>IF(Т_РВО="Перший бакалаврський",IF(Т_ФН="денна",P95*$S$2+U95*$X$2+Z95*$AC$2+AE95*$AH$2+AJ95*$AM$2+AO95*$AR$2+AT95*$AW$2+AY95*$BB$2+BD95*$BG$2+BI95*$BL$2+BN95*$BQ$2+BS95*$BV$2+BX95*$CA$2+CC95*$CF$2,P95+U95+Z95+AE95+AJ95+AO95+AT95+AY95+BD95+BI95+BN95+BS95+BX95+CC95+CH95+CM95+CR95+CW95+DB95+DG95),IF(Т_ФН="денна",P95*$S$2+U95*$X$2+Z95*$AC$2+AE95*$AH$2+AJ95*$AM$2+AO95*$AR$2,P95+U95+Z95+AE95+AJ95+AO95))</f>
        <v>0</v>
      </c>
      <c r="L95" s="506">
        <f>IF(Т_РВО="Перший бакалаврський",IF(Т_ФН="денна",Q95*$S$2+V95*$X$2+AA95*$AC$2+AF95*$AH$2+AK95*$AM$2+AP95*$AR$2+AU95*$AW$2+AZ95*$BB$2+BE95*$BG$2+BJ95*$BL$2+BO95*$BQ$2+BT95*$BV$2+BY95*$CA$2+CD95*$CF$2,Q95+V95+AA95+AF95+AK95+AP95+AU95+AZ95+BE95+BJ95+BO95+BT95+BY95+CD95+CI95+CN95+CS95+CX95+DC95+DH95),IF(Т_ФН="денна",Q95*$S$2+V95*$X$2+AA95*$AC$2+AF95*$AH$2+AK95*$AM$2+AP95*$AR$2,Q95+V95+AA95+AF95+AK95+AP95))</f>
        <v>0</v>
      </c>
      <c r="M95" s="506">
        <f>IF(Т_РВО="Перший бакалаврський",IF(Т_ФН="денна",R95*$S$2+W95*$X$2+AB95*$AC$2+AG95*$AH$2+AL95*$AM$2+AQ95*$AR$2+AV95*$AW$2+BA95*$BB$2+BF95*$BG$2+BK95*$BL$2+BP95*$BQ$2+BU95*$BV$2+BZ95*$CA$2+CE95*$CF$2,R95+W95+AB95+AG95+AL95+AQ95+AV95+BA95+BF95+BK95+BP95+BU95+BZ95+CE95+CJ95+CO95+CT95+CY95+DD95+DI95),IF(Т_ФН="денна",R95*$S$2+W95*$X$2+AB95*$AC$2+AG95*$AH$2+AL95*$AM$2+AQ95*$AR$2,R95+W95+AB95+AG95+AL95+AQ95))</f>
        <v>0</v>
      </c>
      <c r="N95" s="507">
        <f t="shared" si="123"/>
        <v>0</v>
      </c>
      <c r="O95" s="629">
        <f t="shared" si="81"/>
        <v>0</v>
      </c>
      <c r="P95" s="583"/>
      <c r="Q95" s="583"/>
      <c r="R95" s="583"/>
      <c r="S95" s="61"/>
      <c r="T95" s="629">
        <f t="shared" si="103"/>
        <v>0</v>
      </c>
      <c r="U95" s="583"/>
      <c r="V95" s="583"/>
      <c r="W95" s="583"/>
      <c r="X95" s="61"/>
      <c r="Y95" s="629">
        <f t="shared" si="104"/>
        <v>0</v>
      </c>
      <c r="Z95" s="590"/>
      <c r="AA95" s="590"/>
      <c r="AB95" s="590"/>
      <c r="AC95" s="76"/>
      <c r="AD95" s="629">
        <f t="shared" si="105"/>
        <v>0</v>
      </c>
      <c r="AE95" s="590"/>
      <c r="AF95" s="590"/>
      <c r="AG95" s="590"/>
      <c r="AH95" s="76"/>
      <c r="AI95" s="629">
        <f t="shared" si="106"/>
        <v>0</v>
      </c>
      <c r="AJ95" s="583"/>
      <c r="AK95" s="583"/>
      <c r="AL95" s="583"/>
      <c r="AM95" s="61"/>
      <c r="AN95" s="629">
        <f t="shared" si="107"/>
        <v>0</v>
      </c>
      <c r="AO95" s="583"/>
      <c r="AP95" s="583"/>
      <c r="AQ95" s="583"/>
      <c r="AR95" s="61"/>
      <c r="AS95" s="629">
        <f t="shared" si="108"/>
        <v>0</v>
      </c>
      <c r="AT95" s="583"/>
      <c r="AU95" s="583"/>
      <c r="AV95" s="583"/>
      <c r="AW95" s="61"/>
      <c r="AX95" s="629">
        <f t="shared" si="109"/>
        <v>0</v>
      </c>
      <c r="AY95" s="583"/>
      <c r="AZ95" s="583"/>
      <c r="BA95" s="583"/>
      <c r="BB95" s="61"/>
      <c r="BC95" s="629">
        <f t="shared" si="110"/>
        <v>0</v>
      </c>
      <c r="BD95" s="583"/>
      <c r="BE95" s="583"/>
      <c r="BF95" s="583"/>
      <c r="BG95" s="61"/>
      <c r="BH95" s="629">
        <f t="shared" si="111"/>
        <v>0</v>
      </c>
      <c r="BI95" s="583"/>
      <c r="BJ95" s="583"/>
      <c r="BK95" s="583"/>
      <c r="BL95" s="61"/>
      <c r="BM95" s="629">
        <f t="shared" si="112"/>
        <v>0</v>
      </c>
      <c r="BN95" s="583"/>
      <c r="BO95" s="583"/>
      <c r="BP95" s="583"/>
      <c r="BQ95" s="61"/>
      <c r="BR95" s="629">
        <f t="shared" si="113"/>
        <v>0</v>
      </c>
      <c r="BS95" s="583"/>
      <c r="BT95" s="583"/>
      <c r="BU95" s="583"/>
      <c r="BV95" s="61"/>
      <c r="BW95" s="629">
        <f t="shared" si="114"/>
        <v>0</v>
      </c>
      <c r="BX95" s="583"/>
      <c r="BY95" s="583"/>
      <c r="BZ95" s="583"/>
      <c r="CA95" s="61"/>
      <c r="CB95" s="629">
        <f t="shared" si="115"/>
        <v>0</v>
      </c>
      <c r="CC95" s="583"/>
      <c r="CD95" s="583"/>
      <c r="CE95" s="583"/>
      <c r="CF95" s="61"/>
      <c r="CG95" s="629">
        <f t="shared" si="116"/>
        <v>0</v>
      </c>
      <c r="CH95" s="583"/>
      <c r="CI95" s="583"/>
      <c r="CJ95" s="583"/>
      <c r="CK95" s="61"/>
      <c r="CL95" s="629">
        <f t="shared" si="117"/>
        <v>0</v>
      </c>
      <c r="CM95" s="583"/>
      <c r="CN95" s="583"/>
      <c r="CO95" s="583"/>
      <c r="CP95" s="629">
        <f t="shared" si="118"/>
        <v>0</v>
      </c>
      <c r="CQ95" s="60"/>
      <c r="CR95" s="583"/>
      <c r="CS95" s="583"/>
      <c r="CT95" s="583"/>
      <c r="CU95" s="61"/>
      <c r="CV95" s="629">
        <f t="shared" si="119"/>
        <v>0</v>
      </c>
      <c r="CW95" s="583"/>
      <c r="CX95" s="583"/>
      <c r="CY95" s="583"/>
      <c r="CZ95" s="61"/>
      <c r="DA95" s="629">
        <f t="shared" si="120"/>
        <v>0</v>
      </c>
      <c r="DB95" s="583"/>
      <c r="DC95" s="583"/>
      <c r="DD95" s="583"/>
      <c r="DE95" s="61"/>
      <c r="DF95" s="629">
        <f t="shared" si="121"/>
        <v>0</v>
      </c>
      <c r="DG95" s="583"/>
      <c r="DH95" s="583"/>
      <c r="DI95" s="583"/>
      <c r="DJ95" s="71"/>
    </row>
    <row r="96" spans="1:114" s="63" customFormat="1" ht="15.95" customHeight="1" x14ac:dyDescent="0.25">
      <c r="A96" s="178" t="s">
        <v>275</v>
      </c>
      <c r="B96" s="160" t="s">
        <v>276</v>
      </c>
      <c r="C96" s="193"/>
      <c r="D96" s="55"/>
      <c r="E96" s="56"/>
      <c r="F96" s="183"/>
      <c r="G96" s="196"/>
      <c r="H96" s="208"/>
      <c r="I96" s="483">
        <f t="shared" si="122"/>
        <v>0</v>
      </c>
      <c r="J96" s="506">
        <f>IF(Т_РВО="Перший бакалаврський",IF(Т_ФН="денна",O96*$S$2+T96*$X$2+Y96*$AC$2+AD96*$AH$2+AI96*$AM$2+AN96*$AR$2+AS96*$AW$2+AX96*$BB$2+BC96*$BG$2+BH96*$BL$2+BM96*$BQ$2+BR96*$BV$2+BW96*$CA$2+CB96*$CF$2,O96+T96+Y96+AD96+AI96+AN96+AS96+AX96+BC96+BH96+BM96+BR96+BW96+CB96+CG96+CL96+CQ96+CV96+DA96+DF96),IF(Т_ФН="денна",O96*$S$2+T96*$X$2+Y96*$AC$2+AD96*$AH$2+AI96*$AM$2+AN96*$AR$2,O96+T96+Y96+AD96+AI96+AN96))</f>
        <v>0</v>
      </c>
      <c r="K96" s="506">
        <f>IF(Т_РВО="Перший бакалаврський",IF(Т_ФН="денна",P96*$S$2+U96*$X$2+Z96*$AC$2+AE96*$AH$2+AJ96*$AM$2+AO96*$AR$2+AT96*$AW$2+AY96*$BB$2+BD96*$BG$2+BI96*$BL$2+BN96*$BQ$2+BS96*$BV$2+BX96*$CA$2+CC96*$CF$2,P96+U96+Z96+AE96+AJ96+AO96+AT96+AY96+BD96+BI96+BN96+BS96+BX96+CC96+CH96+CM96+CR96+CW96+DB96+DG96),IF(Т_ФН="денна",P96*$S$2+U96*$X$2+Z96*$AC$2+AE96*$AH$2+AJ96*$AM$2+AO96*$AR$2,P96+U96+Z96+AE96+AJ96+AO96))</f>
        <v>0</v>
      </c>
      <c r="L96" s="506">
        <f>IF(Т_РВО="Перший бакалаврський",IF(Т_ФН="денна",Q96*$S$2+V96*$X$2+AA96*$AC$2+AF96*$AH$2+AK96*$AM$2+AP96*$AR$2+AU96*$AW$2+AZ96*$BB$2+BE96*$BG$2+BJ96*$BL$2+BO96*$BQ$2+BT96*$BV$2+BY96*$CA$2+CD96*$CF$2,Q96+V96+AA96+AF96+AK96+AP96+AU96+AZ96+BE96+BJ96+BO96+BT96+BY96+CD96+CI96+CN96+CS96+CX96+DC96+DH96),IF(Т_ФН="денна",Q96*$S$2+V96*$X$2+AA96*$AC$2+AF96*$AH$2+AK96*$AM$2+AP96*$AR$2,Q96+V96+AA96+AF96+AK96+AP96))</f>
        <v>0</v>
      </c>
      <c r="M96" s="506">
        <f>IF(Т_РВО="Перший бакалаврський",IF(Т_ФН="денна",R96*$S$2+W96*$X$2+AB96*$AC$2+AG96*$AH$2+AL96*$AM$2+AQ96*$AR$2+AV96*$AW$2+BA96*$BB$2+BF96*$BG$2+BK96*$BL$2+BP96*$BQ$2+BU96*$BV$2+BZ96*$CA$2+CE96*$CF$2,R96+W96+AB96+AG96+AL96+AQ96+AV96+BA96+BF96+BK96+BP96+BU96+BZ96+CE96+CJ96+CO96+CT96+CY96+DD96+DI96),IF(Т_ФН="денна",R96*$S$2+W96*$X$2+AB96*$AC$2+AG96*$AH$2+AL96*$AM$2+AQ96*$AR$2,R96+W96+AB96+AG96+AL96+AQ96))</f>
        <v>0</v>
      </c>
      <c r="N96" s="507">
        <f t="shared" si="123"/>
        <v>0</v>
      </c>
      <c r="O96" s="629">
        <f t="shared" si="81"/>
        <v>0</v>
      </c>
      <c r="P96" s="583"/>
      <c r="Q96" s="583"/>
      <c r="R96" s="583"/>
      <c r="S96" s="61"/>
      <c r="T96" s="629">
        <f t="shared" si="103"/>
        <v>0</v>
      </c>
      <c r="U96" s="583"/>
      <c r="V96" s="583"/>
      <c r="W96" s="583"/>
      <c r="X96" s="61"/>
      <c r="Y96" s="629">
        <f t="shared" si="104"/>
        <v>0</v>
      </c>
      <c r="Z96" s="590"/>
      <c r="AA96" s="590"/>
      <c r="AB96" s="590"/>
      <c r="AC96" s="76"/>
      <c r="AD96" s="629">
        <f t="shared" si="105"/>
        <v>0</v>
      </c>
      <c r="AE96" s="590"/>
      <c r="AF96" s="590"/>
      <c r="AG96" s="590"/>
      <c r="AH96" s="76"/>
      <c r="AI96" s="629">
        <f t="shared" si="106"/>
        <v>0</v>
      </c>
      <c r="AJ96" s="583"/>
      <c r="AK96" s="583"/>
      <c r="AL96" s="583"/>
      <c r="AM96" s="61"/>
      <c r="AN96" s="629">
        <f t="shared" si="107"/>
        <v>0</v>
      </c>
      <c r="AO96" s="583"/>
      <c r="AP96" s="583"/>
      <c r="AQ96" s="583"/>
      <c r="AR96" s="61"/>
      <c r="AS96" s="629">
        <f t="shared" si="108"/>
        <v>0</v>
      </c>
      <c r="AT96" s="583"/>
      <c r="AU96" s="583"/>
      <c r="AV96" s="583"/>
      <c r="AW96" s="61"/>
      <c r="AX96" s="629">
        <f t="shared" si="109"/>
        <v>0</v>
      </c>
      <c r="AY96" s="583"/>
      <c r="AZ96" s="583"/>
      <c r="BA96" s="583"/>
      <c r="BB96" s="61"/>
      <c r="BC96" s="629">
        <f t="shared" si="110"/>
        <v>0</v>
      </c>
      <c r="BD96" s="583"/>
      <c r="BE96" s="583"/>
      <c r="BF96" s="583"/>
      <c r="BG96" s="61"/>
      <c r="BH96" s="629">
        <f t="shared" si="111"/>
        <v>0</v>
      </c>
      <c r="BI96" s="583"/>
      <c r="BJ96" s="583"/>
      <c r="BK96" s="583"/>
      <c r="BL96" s="61"/>
      <c r="BM96" s="629">
        <f t="shared" si="112"/>
        <v>0</v>
      </c>
      <c r="BN96" s="583"/>
      <c r="BO96" s="583"/>
      <c r="BP96" s="583"/>
      <c r="BQ96" s="61"/>
      <c r="BR96" s="629">
        <f t="shared" si="113"/>
        <v>0</v>
      </c>
      <c r="BS96" s="583"/>
      <c r="BT96" s="583"/>
      <c r="BU96" s="583"/>
      <c r="BV96" s="61"/>
      <c r="BW96" s="629">
        <f t="shared" si="114"/>
        <v>0</v>
      </c>
      <c r="BX96" s="583"/>
      <c r="BY96" s="583"/>
      <c r="BZ96" s="583"/>
      <c r="CA96" s="61"/>
      <c r="CB96" s="629">
        <f t="shared" si="115"/>
        <v>0</v>
      </c>
      <c r="CC96" s="583"/>
      <c r="CD96" s="583"/>
      <c r="CE96" s="583"/>
      <c r="CF96" s="61"/>
      <c r="CG96" s="629">
        <f t="shared" si="116"/>
        <v>0</v>
      </c>
      <c r="CH96" s="583"/>
      <c r="CI96" s="583"/>
      <c r="CJ96" s="583"/>
      <c r="CK96" s="61"/>
      <c r="CL96" s="629">
        <f t="shared" si="117"/>
        <v>0</v>
      </c>
      <c r="CM96" s="583"/>
      <c r="CN96" s="583"/>
      <c r="CO96" s="583"/>
      <c r="CP96" s="629">
        <f t="shared" si="118"/>
        <v>0</v>
      </c>
      <c r="CQ96" s="60"/>
      <c r="CR96" s="583"/>
      <c r="CS96" s="583"/>
      <c r="CT96" s="583"/>
      <c r="CU96" s="61"/>
      <c r="CV96" s="629">
        <f t="shared" si="119"/>
        <v>0</v>
      </c>
      <c r="CW96" s="583"/>
      <c r="CX96" s="583"/>
      <c r="CY96" s="583"/>
      <c r="CZ96" s="61"/>
      <c r="DA96" s="629">
        <f t="shared" si="120"/>
        <v>0</v>
      </c>
      <c r="DB96" s="583"/>
      <c r="DC96" s="583"/>
      <c r="DD96" s="583"/>
      <c r="DE96" s="61"/>
      <c r="DF96" s="629">
        <f t="shared" si="121"/>
        <v>0</v>
      </c>
      <c r="DG96" s="583"/>
      <c r="DH96" s="583"/>
      <c r="DI96" s="583"/>
      <c r="DJ96" s="71"/>
    </row>
    <row r="97" spans="1:114" s="63" customFormat="1" ht="15.95" customHeight="1" x14ac:dyDescent="0.25">
      <c r="A97" s="178" t="s">
        <v>277</v>
      </c>
      <c r="B97" s="160" t="s">
        <v>278</v>
      </c>
      <c r="C97" s="193"/>
      <c r="D97" s="55"/>
      <c r="E97" s="56"/>
      <c r="F97" s="183"/>
      <c r="G97" s="196"/>
      <c r="H97" s="208"/>
      <c r="I97" s="483">
        <f t="shared" si="122"/>
        <v>0</v>
      </c>
      <c r="J97" s="506">
        <f>IF(Т_РВО="Перший бакалаврський",IF(Т_ФН="денна",O97*$S$2+T97*$X$2+Y97*$AC$2+AD97*$AH$2+AI97*$AM$2+AN97*$AR$2+AS97*$AW$2+AX97*$BB$2+BC97*$BG$2+BH97*$BL$2+BM97*$BQ$2+BR97*$BV$2+BW97*$CA$2+CB97*$CF$2,O97+T97+Y97+AD97+AI97+AN97+AS97+AX97+BC97+BH97+BM97+BR97+BW97+CB97+CG97+CL97+CQ97+CV97+DA97+DF97),IF(Т_ФН="денна",O97*$S$2+T97*$X$2+Y97*$AC$2+AD97*$AH$2+AI97*$AM$2+AN97*$AR$2,O97+T97+Y97+AD97+AI97+AN97))</f>
        <v>0</v>
      </c>
      <c r="K97" s="506">
        <f>IF(Т_РВО="Перший бакалаврський",IF(Т_ФН="денна",P97*$S$2+U97*$X$2+Z97*$AC$2+AE97*$AH$2+AJ97*$AM$2+AO97*$AR$2+AT97*$AW$2+AY97*$BB$2+BD97*$BG$2+BI97*$BL$2+BN97*$BQ$2+BS97*$BV$2+BX97*$CA$2+CC97*$CF$2,P97+U97+Z97+AE97+AJ97+AO97+AT97+AY97+BD97+BI97+BN97+BS97+BX97+CC97+CH97+CM97+CR97+CW97+DB97+DG97),IF(Т_ФН="денна",P97*$S$2+U97*$X$2+Z97*$AC$2+AE97*$AH$2+AJ97*$AM$2+AO97*$AR$2,P97+U97+Z97+AE97+AJ97+AO97))</f>
        <v>0</v>
      </c>
      <c r="L97" s="506">
        <f>IF(Т_РВО="Перший бакалаврський",IF(Т_ФН="денна",Q97*$S$2+V97*$X$2+AA97*$AC$2+AF97*$AH$2+AK97*$AM$2+AP97*$AR$2+AU97*$AW$2+AZ97*$BB$2+BE97*$BG$2+BJ97*$BL$2+BO97*$BQ$2+BT97*$BV$2+BY97*$CA$2+CD97*$CF$2,Q97+V97+AA97+AF97+AK97+AP97+AU97+AZ97+BE97+BJ97+BO97+BT97+BY97+CD97+CI97+CN97+CS97+CX97+DC97+DH97),IF(Т_ФН="денна",Q97*$S$2+V97*$X$2+AA97*$AC$2+AF97*$AH$2+AK97*$AM$2+AP97*$AR$2,Q97+V97+AA97+AF97+AK97+AP97))</f>
        <v>0</v>
      </c>
      <c r="M97" s="506">
        <f>IF(Т_РВО="Перший бакалаврський",IF(Т_ФН="денна",R97*$S$2+W97*$X$2+AB97*$AC$2+AG97*$AH$2+AL97*$AM$2+AQ97*$AR$2+AV97*$AW$2+BA97*$BB$2+BF97*$BG$2+BK97*$BL$2+BP97*$BQ$2+BU97*$BV$2+BZ97*$CA$2+CE97*$CF$2,R97+W97+AB97+AG97+AL97+AQ97+AV97+BA97+BF97+BK97+BP97+BU97+BZ97+CE97+CJ97+CO97+CT97+CY97+DD97+DI97),IF(Т_ФН="денна",R97*$S$2+W97*$X$2+AB97*$AC$2+AG97*$AH$2+AL97*$AM$2+AQ97*$AR$2,R97+W97+AB97+AG97+AL97+AQ97))</f>
        <v>0</v>
      </c>
      <c r="N97" s="507">
        <f t="shared" si="123"/>
        <v>0</v>
      </c>
      <c r="O97" s="629">
        <f t="shared" si="81"/>
        <v>0</v>
      </c>
      <c r="P97" s="583"/>
      <c r="Q97" s="583"/>
      <c r="R97" s="583"/>
      <c r="S97" s="61"/>
      <c r="T97" s="629">
        <f t="shared" si="103"/>
        <v>0</v>
      </c>
      <c r="U97" s="583"/>
      <c r="V97" s="583"/>
      <c r="W97" s="583"/>
      <c r="X97" s="61"/>
      <c r="Y97" s="629">
        <f t="shared" si="104"/>
        <v>0</v>
      </c>
      <c r="Z97" s="590"/>
      <c r="AA97" s="590"/>
      <c r="AB97" s="590"/>
      <c r="AC97" s="76"/>
      <c r="AD97" s="629">
        <f t="shared" si="105"/>
        <v>0</v>
      </c>
      <c r="AE97" s="590"/>
      <c r="AF97" s="590"/>
      <c r="AG97" s="590"/>
      <c r="AH97" s="76"/>
      <c r="AI97" s="629">
        <f t="shared" si="106"/>
        <v>0</v>
      </c>
      <c r="AJ97" s="583"/>
      <c r="AK97" s="583"/>
      <c r="AL97" s="583"/>
      <c r="AM97" s="61"/>
      <c r="AN97" s="629">
        <f t="shared" si="107"/>
        <v>0</v>
      </c>
      <c r="AO97" s="583"/>
      <c r="AP97" s="583"/>
      <c r="AQ97" s="583"/>
      <c r="AR97" s="61"/>
      <c r="AS97" s="629">
        <f t="shared" si="108"/>
        <v>0</v>
      </c>
      <c r="AT97" s="583"/>
      <c r="AU97" s="583"/>
      <c r="AV97" s="583"/>
      <c r="AW97" s="61"/>
      <c r="AX97" s="629">
        <f t="shared" si="109"/>
        <v>0</v>
      </c>
      <c r="AY97" s="583"/>
      <c r="AZ97" s="583"/>
      <c r="BA97" s="583"/>
      <c r="BB97" s="61"/>
      <c r="BC97" s="629">
        <f t="shared" si="110"/>
        <v>0</v>
      </c>
      <c r="BD97" s="583"/>
      <c r="BE97" s="583"/>
      <c r="BF97" s="583"/>
      <c r="BG97" s="61"/>
      <c r="BH97" s="629">
        <f t="shared" si="111"/>
        <v>0</v>
      </c>
      <c r="BI97" s="583"/>
      <c r="BJ97" s="583"/>
      <c r="BK97" s="583"/>
      <c r="BL97" s="61"/>
      <c r="BM97" s="629">
        <f t="shared" si="112"/>
        <v>0</v>
      </c>
      <c r="BN97" s="583"/>
      <c r="BO97" s="583"/>
      <c r="BP97" s="583"/>
      <c r="BQ97" s="61"/>
      <c r="BR97" s="629">
        <f t="shared" si="113"/>
        <v>0</v>
      </c>
      <c r="BS97" s="583"/>
      <c r="BT97" s="583"/>
      <c r="BU97" s="583"/>
      <c r="BV97" s="61"/>
      <c r="BW97" s="629">
        <f t="shared" si="114"/>
        <v>0</v>
      </c>
      <c r="BX97" s="583"/>
      <c r="BY97" s="583"/>
      <c r="BZ97" s="583"/>
      <c r="CA97" s="61"/>
      <c r="CB97" s="629">
        <f t="shared" si="115"/>
        <v>0</v>
      </c>
      <c r="CC97" s="583"/>
      <c r="CD97" s="583"/>
      <c r="CE97" s="583"/>
      <c r="CF97" s="61"/>
      <c r="CG97" s="629">
        <f t="shared" si="116"/>
        <v>0</v>
      </c>
      <c r="CH97" s="583"/>
      <c r="CI97" s="583"/>
      <c r="CJ97" s="583"/>
      <c r="CK97" s="61"/>
      <c r="CL97" s="629">
        <f t="shared" si="117"/>
        <v>0</v>
      </c>
      <c r="CM97" s="583"/>
      <c r="CN97" s="583"/>
      <c r="CO97" s="583"/>
      <c r="CP97" s="629">
        <f t="shared" si="118"/>
        <v>0</v>
      </c>
      <c r="CQ97" s="60"/>
      <c r="CR97" s="583"/>
      <c r="CS97" s="583"/>
      <c r="CT97" s="583"/>
      <c r="CU97" s="61"/>
      <c r="CV97" s="629">
        <f t="shared" si="119"/>
        <v>0</v>
      </c>
      <c r="CW97" s="583"/>
      <c r="CX97" s="583"/>
      <c r="CY97" s="583"/>
      <c r="CZ97" s="61"/>
      <c r="DA97" s="629">
        <f t="shared" si="120"/>
        <v>0</v>
      </c>
      <c r="DB97" s="583"/>
      <c r="DC97" s="583"/>
      <c r="DD97" s="583"/>
      <c r="DE97" s="61"/>
      <c r="DF97" s="629">
        <f t="shared" si="121"/>
        <v>0</v>
      </c>
      <c r="DG97" s="583"/>
      <c r="DH97" s="583"/>
      <c r="DI97" s="583"/>
      <c r="DJ97" s="71"/>
    </row>
    <row r="98" spans="1:114" s="63" customFormat="1" ht="15.95" customHeight="1" x14ac:dyDescent="0.25">
      <c r="A98" s="178" t="s">
        <v>279</v>
      </c>
      <c r="B98" s="160" t="s">
        <v>280</v>
      </c>
      <c r="C98" s="193"/>
      <c r="D98" s="55"/>
      <c r="E98" s="56"/>
      <c r="F98" s="183"/>
      <c r="G98" s="196"/>
      <c r="H98" s="208"/>
      <c r="I98" s="483">
        <f t="shared" si="122"/>
        <v>0</v>
      </c>
      <c r="J98" s="506">
        <f>IF(Т_РВО="Перший бакалаврський",IF(Т_ФН="денна",O98*$S$2+T98*$X$2+Y98*$AC$2+AD98*$AH$2+AI98*$AM$2+AN98*$AR$2+AS98*$AW$2+AX98*$BB$2+BC98*$BG$2+BH98*$BL$2+BM98*$BQ$2+BR98*$BV$2+BW98*$CA$2+CB98*$CF$2,O98+T98+Y98+AD98+AI98+AN98+AS98+AX98+BC98+BH98+BM98+BR98+BW98+CB98+CG98+CL98+CQ98+CV98+DA98+DF98),IF(Т_ФН="денна",O98*$S$2+T98*$X$2+Y98*$AC$2+AD98*$AH$2+AI98*$AM$2+AN98*$AR$2,O98+T98+Y98+AD98+AI98+AN98))</f>
        <v>0</v>
      </c>
      <c r="K98" s="506">
        <f>IF(Т_РВО="Перший бакалаврський",IF(Т_ФН="денна",P98*$S$2+U98*$X$2+Z98*$AC$2+AE98*$AH$2+AJ98*$AM$2+AO98*$AR$2+AT98*$AW$2+AY98*$BB$2+BD98*$BG$2+BI98*$BL$2+BN98*$BQ$2+BS98*$BV$2+BX98*$CA$2+CC98*$CF$2,P98+U98+Z98+AE98+AJ98+AO98+AT98+AY98+BD98+BI98+BN98+BS98+BX98+CC98+CH98+CM98+CR98+CW98+DB98+DG98),IF(Т_ФН="денна",P98*$S$2+U98*$X$2+Z98*$AC$2+AE98*$AH$2+AJ98*$AM$2+AO98*$AR$2,P98+U98+Z98+AE98+AJ98+AO98))</f>
        <v>0</v>
      </c>
      <c r="L98" s="506">
        <f>IF(Т_РВО="Перший бакалаврський",IF(Т_ФН="денна",Q98*$S$2+V98*$X$2+AA98*$AC$2+AF98*$AH$2+AK98*$AM$2+AP98*$AR$2+AU98*$AW$2+AZ98*$BB$2+BE98*$BG$2+BJ98*$BL$2+BO98*$BQ$2+BT98*$BV$2+BY98*$CA$2+CD98*$CF$2,Q98+V98+AA98+AF98+AK98+AP98+AU98+AZ98+BE98+BJ98+BO98+BT98+BY98+CD98+CI98+CN98+CS98+CX98+DC98+DH98),IF(Т_ФН="денна",Q98*$S$2+V98*$X$2+AA98*$AC$2+AF98*$AH$2+AK98*$AM$2+AP98*$AR$2,Q98+V98+AA98+AF98+AK98+AP98))</f>
        <v>0</v>
      </c>
      <c r="M98" s="506">
        <f>IF(Т_РВО="Перший бакалаврський",IF(Т_ФН="денна",R98*$S$2+W98*$X$2+AB98*$AC$2+AG98*$AH$2+AL98*$AM$2+AQ98*$AR$2+AV98*$AW$2+BA98*$BB$2+BF98*$BG$2+BK98*$BL$2+BP98*$BQ$2+BU98*$BV$2+BZ98*$CA$2+CE98*$CF$2,R98+W98+AB98+AG98+AL98+AQ98+AV98+BA98+BF98+BK98+BP98+BU98+BZ98+CE98+CJ98+CO98+CT98+CY98+DD98+DI98),IF(Т_ФН="денна",R98*$S$2+W98*$X$2+AB98*$AC$2+AG98*$AH$2+AL98*$AM$2+AQ98*$AR$2,R98+W98+AB98+AG98+AL98+AQ98))</f>
        <v>0</v>
      </c>
      <c r="N98" s="507">
        <f t="shared" si="123"/>
        <v>0</v>
      </c>
      <c r="O98" s="629">
        <f t="shared" si="81"/>
        <v>0</v>
      </c>
      <c r="P98" s="583"/>
      <c r="Q98" s="583"/>
      <c r="R98" s="583"/>
      <c r="S98" s="61"/>
      <c r="T98" s="629">
        <f t="shared" si="103"/>
        <v>0</v>
      </c>
      <c r="U98" s="583"/>
      <c r="V98" s="583"/>
      <c r="W98" s="583"/>
      <c r="X98" s="61"/>
      <c r="Y98" s="629">
        <f t="shared" si="104"/>
        <v>0</v>
      </c>
      <c r="Z98" s="590"/>
      <c r="AA98" s="590"/>
      <c r="AB98" s="590"/>
      <c r="AC98" s="76"/>
      <c r="AD98" s="629">
        <f t="shared" si="105"/>
        <v>0</v>
      </c>
      <c r="AE98" s="590"/>
      <c r="AF98" s="590"/>
      <c r="AG98" s="590"/>
      <c r="AH98" s="76"/>
      <c r="AI98" s="629">
        <f t="shared" si="106"/>
        <v>0</v>
      </c>
      <c r="AJ98" s="583"/>
      <c r="AK98" s="583"/>
      <c r="AL98" s="583"/>
      <c r="AM98" s="61"/>
      <c r="AN98" s="629">
        <f t="shared" si="107"/>
        <v>0</v>
      </c>
      <c r="AO98" s="583"/>
      <c r="AP98" s="583"/>
      <c r="AQ98" s="583"/>
      <c r="AR98" s="61"/>
      <c r="AS98" s="629">
        <f t="shared" si="108"/>
        <v>0</v>
      </c>
      <c r="AT98" s="583"/>
      <c r="AU98" s="583"/>
      <c r="AV98" s="583"/>
      <c r="AW98" s="61"/>
      <c r="AX98" s="629">
        <f t="shared" si="109"/>
        <v>0</v>
      </c>
      <c r="AY98" s="583"/>
      <c r="AZ98" s="583"/>
      <c r="BA98" s="583"/>
      <c r="BB98" s="61"/>
      <c r="BC98" s="629">
        <f t="shared" si="110"/>
        <v>0</v>
      </c>
      <c r="BD98" s="583"/>
      <c r="BE98" s="583"/>
      <c r="BF98" s="583"/>
      <c r="BG98" s="61"/>
      <c r="BH98" s="629">
        <f t="shared" si="111"/>
        <v>0</v>
      </c>
      <c r="BI98" s="583"/>
      <c r="BJ98" s="583"/>
      <c r="BK98" s="583"/>
      <c r="BL98" s="61"/>
      <c r="BM98" s="629">
        <f t="shared" si="112"/>
        <v>0</v>
      </c>
      <c r="BN98" s="583"/>
      <c r="BO98" s="583"/>
      <c r="BP98" s="583"/>
      <c r="BQ98" s="61"/>
      <c r="BR98" s="629">
        <f t="shared" si="113"/>
        <v>0</v>
      </c>
      <c r="BS98" s="583"/>
      <c r="BT98" s="583"/>
      <c r="BU98" s="583"/>
      <c r="BV98" s="61"/>
      <c r="BW98" s="629">
        <f t="shared" si="114"/>
        <v>0</v>
      </c>
      <c r="BX98" s="583"/>
      <c r="BY98" s="583"/>
      <c r="BZ98" s="583"/>
      <c r="CA98" s="61"/>
      <c r="CB98" s="629">
        <f t="shared" si="115"/>
        <v>0</v>
      </c>
      <c r="CC98" s="583"/>
      <c r="CD98" s="583"/>
      <c r="CE98" s="583"/>
      <c r="CF98" s="61"/>
      <c r="CG98" s="629">
        <f t="shared" si="116"/>
        <v>0</v>
      </c>
      <c r="CH98" s="583"/>
      <c r="CI98" s="583"/>
      <c r="CJ98" s="583"/>
      <c r="CK98" s="61"/>
      <c r="CL98" s="629">
        <f t="shared" si="117"/>
        <v>0</v>
      </c>
      <c r="CM98" s="583"/>
      <c r="CN98" s="583"/>
      <c r="CO98" s="583"/>
      <c r="CP98" s="629">
        <f t="shared" si="118"/>
        <v>0</v>
      </c>
      <c r="CQ98" s="60"/>
      <c r="CR98" s="583"/>
      <c r="CS98" s="583"/>
      <c r="CT98" s="583"/>
      <c r="CU98" s="61"/>
      <c r="CV98" s="629">
        <f t="shared" si="119"/>
        <v>0</v>
      </c>
      <c r="CW98" s="583"/>
      <c r="CX98" s="583"/>
      <c r="CY98" s="583"/>
      <c r="CZ98" s="61"/>
      <c r="DA98" s="629">
        <f t="shared" si="120"/>
        <v>0</v>
      </c>
      <c r="DB98" s="583"/>
      <c r="DC98" s="583"/>
      <c r="DD98" s="583"/>
      <c r="DE98" s="61"/>
      <c r="DF98" s="629">
        <f t="shared" si="121"/>
        <v>0</v>
      </c>
      <c r="DG98" s="583"/>
      <c r="DH98" s="583"/>
      <c r="DI98" s="583"/>
      <c r="DJ98" s="71"/>
    </row>
    <row r="99" spans="1:114" s="63" customFormat="1" ht="15.95" customHeight="1" x14ac:dyDescent="0.25">
      <c r="A99" s="178" t="s">
        <v>281</v>
      </c>
      <c r="B99" s="160" t="s">
        <v>282</v>
      </c>
      <c r="C99" s="193"/>
      <c r="D99" s="55"/>
      <c r="E99" s="56"/>
      <c r="F99" s="183"/>
      <c r="G99" s="196"/>
      <c r="H99" s="208"/>
      <c r="I99" s="483">
        <f t="shared" si="122"/>
        <v>0</v>
      </c>
      <c r="J99" s="506">
        <f>IF(Т_РВО="Перший бакалаврський",IF(Т_ФН="денна",O99*$S$2+T99*$X$2+Y99*$AC$2+AD99*$AH$2+AI99*$AM$2+AN99*$AR$2+AS99*$AW$2+AX99*$BB$2+BC99*$BG$2+BH99*$BL$2+BM99*$BQ$2+BR99*$BV$2+BW99*$CA$2+CB99*$CF$2,O99+T99+Y99+AD99+AI99+AN99+AS99+AX99+BC99+BH99+BM99+BR99+BW99+CB99+CG99+CL99+CQ99+CV99+DA99+DF99),IF(Т_ФН="денна",O99*$S$2+T99*$X$2+Y99*$AC$2+AD99*$AH$2+AI99*$AM$2+AN99*$AR$2,O99+T99+Y99+AD99+AI99+AN99))</f>
        <v>0</v>
      </c>
      <c r="K99" s="506">
        <f>IF(Т_РВО="Перший бакалаврський",IF(Т_ФН="денна",P99*$S$2+U99*$X$2+Z99*$AC$2+AE99*$AH$2+AJ99*$AM$2+AO99*$AR$2+AT99*$AW$2+AY99*$BB$2+BD99*$BG$2+BI99*$BL$2+BN99*$BQ$2+BS99*$BV$2+BX99*$CA$2+CC99*$CF$2,P99+U99+Z99+AE99+AJ99+AO99+AT99+AY99+BD99+BI99+BN99+BS99+BX99+CC99+CH99+CM99+CR99+CW99+DB99+DG99),IF(Т_ФН="денна",P99*$S$2+U99*$X$2+Z99*$AC$2+AE99*$AH$2+AJ99*$AM$2+AO99*$AR$2,P99+U99+Z99+AE99+AJ99+AO99))</f>
        <v>0</v>
      </c>
      <c r="L99" s="506">
        <f>IF(Т_РВО="Перший бакалаврський",IF(Т_ФН="денна",Q99*$S$2+V99*$X$2+AA99*$AC$2+AF99*$AH$2+AK99*$AM$2+AP99*$AR$2+AU99*$AW$2+AZ99*$BB$2+BE99*$BG$2+BJ99*$BL$2+BO99*$BQ$2+BT99*$BV$2+BY99*$CA$2+CD99*$CF$2,Q99+V99+AA99+AF99+AK99+AP99+AU99+AZ99+BE99+BJ99+BO99+BT99+BY99+CD99+CI99+CN99+CS99+CX99+DC99+DH99),IF(Т_ФН="денна",Q99*$S$2+V99*$X$2+AA99*$AC$2+AF99*$AH$2+AK99*$AM$2+AP99*$AR$2,Q99+V99+AA99+AF99+AK99+AP99))</f>
        <v>0</v>
      </c>
      <c r="M99" s="506">
        <f>IF(Т_РВО="Перший бакалаврський",IF(Т_ФН="денна",R99*$S$2+W99*$X$2+AB99*$AC$2+AG99*$AH$2+AL99*$AM$2+AQ99*$AR$2+AV99*$AW$2+BA99*$BB$2+BF99*$BG$2+BK99*$BL$2+BP99*$BQ$2+BU99*$BV$2+BZ99*$CA$2+CE99*$CF$2,R99+W99+AB99+AG99+AL99+AQ99+AV99+BA99+BF99+BK99+BP99+BU99+BZ99+CE99+CJ99+CO99+CT99+CY99+DD99+DI99),IF(Т_ФН="денна",R99*$S$2+W99*$X$2+AB99*$AC$2+AG99*$AH$2+AL99*$AM$2+AQ99*$AR$2,R99+W99+AB99+AG99+AL99+AQ99))</f>
        <v>0</v>
      </c>
      <c r="N99" s="507">
        <f t="shared" si="123"/>
        <v>0</v>
      </c>
      <c r="O99" s="629">
        <f t="shared" si="81"/>
        <v>0</v>
      </c>
      <c r="P99" s="583"/>
      <c r="Q99" s="583"/>
      <c r="R99" s="583"/>
      <c r="S99" s="61"/>
      <c r="T99" s="629">
        <f t="shared" si="103"/>
        <v>0</v>
      </c>
      <c r="U99" s="583"/>
      <c r="V99" s="583"/>
      <c r="W99" s="583"/>
      <c r="X99" s="61"/>
      <c r="Y99" s="629">
        <f t="shared" si="104"/>
        <v>0</v>
      </c>
      <c r="Z99" s="590"/>
      <c r="AA99" s="590"/>
      <c r="AB99" s="590"/>
      <c r="AC99" s="76"/>
      <c r="AD99" s="629">
        <f t="shared" si="105"/>
        <v>0</v>
      </c>
      <c r="AE99" s="590"/>
      <c r="AF99" s="590"/>
      <c r="AG99" s="590"/>
      <c r="AH99" s="76"/>
      <c r="AI99" s="629">
        <f t="shared" si="106"/>
        <v>0</v>
      </c>
      <c r="AJ99" s="583"/>
      <c r="AK99" s="583"/>
      <c r="AL99" s="583"/>
      <c r="AM99" s="61"/>
      <c r="AN99" s="629">
        <f t="shared" si="107"/>
        <v>0</v>
      </c>
      <c r="AO99" s="583"/>
      <c r="AP99" s="583"/>
      <c r="AQ99" s="583"/>
      <c r="AR99" s="61"/>
      <c r="AS99" s="629">
        <f t="shared" si="108"/>
        <v>0</v>
      </c>
      <c r="AT99" s="583"/>
      <c r="AU99" s="583"/>
      <c r="AV99" s="583"/>
      <c r="AW99" s="61"/>
      <c r="AX99" s="629">
        <f t="shared" si="109"/>
        <v>0</v>
      </c>
      <c r="AY99" s="583"/>
      <c r="AZ99" s="583"/>
      <c r="BA99" s="583"/>
      <c r="BB99" s="61"/>
      <c r="BC99" s="629">
        <f t="shared" si="110"/>
        <v>0</v>
      </c>
      <c r="BD99" s="583"/>
      <c r="BE99" s="583"/>
      <c r="BF99" s="583"/>
      <c r="BG99" s="61"/>
      <c r="BH99" s="629">
        <f t="shared" si="111"/>
        <v>0</v>
      </c>
      <c r="BI99" s="583"/>
      <c r="BJ99" s="583"/>
      <c r="BK99" s="583"/>
      <c r="BL99" s="61"/>
      <c r="BM99" s="629">
        <f t="shared" si="112"/>
        <v>0</v>
      </c>
      <c r="BN99" s="583"/>
      <c r="BO99" s="583"/>
      <c r="BP99" s="583"/>
      <c r="BQ99" s="61"/>
      <c r="BR99" s="629">
        <f t="shared" si="113"/>
        <v>0</v>
      </c>
      <c r="BS99" s="583"/>
      <c r="BT99" s="583"/>
      <c r="BU99" s="583"/>
      <c r="BV99" s="61"/>
      <c r="BW99" s="629">
        <f t="shared" si="114"/>
        <v>0</v>
      </c>
      <c r="BX99" s="583"/>
      <c r="BY99" s="583"/>
      <c r="BZ99" s="583"/>
      <c r="CA99" s="61"/>
      <c r="CB99" s="629">
        <f t="shared" si="115"/>
        <v>0</v>
      </c>
      <c r="CC99" s="583"/>
      <c r="CD99" s="583"/>
      <c r="CE99" s="583"/>
      <c r="CF99" s="61"/>
      <c r="CG99" s="629">
        <f t="shared" si="116"/>
        <v>0</v>
      </c>
      <c r="CH99" s="583"/>
      <c r="CI99" s="583"/>
      <c r="CJ99" s="583"/>
      <c r="CK99" s="61"/>
      <c r="CL99" s="629">
        <f t="shared" si="117"/>
        <v>0</v>
      </c>
      <c r="CM99" s="583"/>
      <c r="CN99" s="583"/>
      <c r="CO99" s="583"/>
      <c r="CP99" s="629">
        <f t="shared" si="118"/>
        <v>0</v>
      </c>
      <c r="CQ99" s="60"/>
      <c r="CR99" s="583"/>
      <c r="CS99" s="583"/>
      <c r="CT99" s="583"/>
      <c r="CU99" s="61"/>
      <c r="CV99" s="629">
        <f t="shared" si="119"/>
        <v>0</v>
      </c>
      <c r="CW99" s="583"/>
      <c r="CX99" s="583"/>
      <c r="CY99" s="583"/>
      <c r="CZ99" s="61"/>
      <c r="DA99" s="629">
        <f t="shared" si="120"/>
        <v>0</v>
      </c>
      <c r="DB99" s="583"/>
      <c r="DC99" s="583"/>
      <c r="DD99" s="583"/>
      <c r="DE99" s="61"/>
      <c r="DF99" s="629">
        <f t="shared" si="121"/>
        <v>0</v>
      </c>
      <c r="DG99" s="583"/>
      <c r="DH99" s="583"/>
      <c r="DI99" s="583"/>
      <c r="DJ99" s="71"/>
    </row>
    <row r="100" spans="1:114" s="63" customFormat="1" ht="15.95" customHeight="1" x14ac:dyDescent="0.25">
      <c r="A100" s="178" t="s">
        <v>283</v>
      </c>
      <c r="B100" s="160" t="s">
        <v>284</v>
      </c>
      <c r="C100" s="193"/>
      <c r="D100" s="55"/>
      <c r="E100" s="56"/>
      <c r="F100" s="183"/>
      <c r="G100" s="196"/>
      <c r="H100" s="208"/>
      <c r="I100" s="483">
        <f t="shared" si="122"/>
        <v>0</v>
      </c>
      <c r="J100" s="506">
        <f>IF(Т_РВО="Перший бакалаврський",IF(Т_ФН="денна",O100*$S$2+T100*$X$2+Y100*$AC$2+AD100*$AH$2+AI100*$AM$2+AN100*$AR$2+AS100*$AW$2+AX100*$BB$2+BC100*$BG$2+BH100*$BL$2+BM100*$BQ$2+BR100*$BV$2+BW100*$CA$2+CB100*$CF$2,O100+T100+Y100+AD100+AI100+AN100+AS100+AX100+BC100+BH100+BM100+BR100+BW100+CB100+CG100+CL100+CQ100+CV100+DA100+DF100),IF(Т_ФН="денна",O100*$S$2+T100*$X$2+Y100*$AC$2+AD100*$AH$2+AI100*$AM$2+AN100*$AR$2,O100+T100+Y100+AD100+AI100+AN100))</f>
        <v>0</v>
      </c>
      <c r="K100" s="506">
        <f>IF(Т_РВО="Перший бакалаврський",IF(Т_ФН="денна",P100*$S$2+U100*$X$2+Z100*$AC$2+AE100*$AH$2+AJ100*$AM$2+AO100*$AR$2+AT100*$AW$2+AY100*$BB$2+BD100*$BG$2+BI100*$BL$2+BN100*$BQ$2+BS100*$BV$2+BX100*$CA$2+CC100*$CF$2,P100+U100+Z100+AE100+AJ100+AO100+AT100+AY100+BD100+BI100+BN100+BS100+BX100+CC100+CH100+CM100+CR100+CW100+DB100+DG100),IF(Т_ФН="денна",P100*$S$2+U100*$X$2+Z100*$AC$2+AE100*$AH$2+AJ100*$AM$2+AO100*$AR$2,P100+U100+Z100+AE100+AJ100+AO100))</f>
        <v>0</v>
      </c>
      <c r="L100" s="506">
        <f>IF(Т_РВО="Перший бакалаврський",IF(Т_ФН="денна",Q100*$S$2+V100*$X$2+AA100*$AC$2+AF100*$AH$2+AK100*$AM$2+AP100*$AR$2+AU100*$AW$2+AZ100*$BB$2+BE100*$BG$2+BJ100*$BL$2+BO100*$BQ$2+BT100*$BV$2+BY100*$CA$2+CD100*$CF$2,Q100+V100+AA100+AF100+AK100+AP100+AU100+AZ100+BE100+BJ100+BO100+BT100+BY100+CD100+CI100+CN100+CS100+CX100+DC100+DH100),IF(Т_ФН="денна",Q100*$S$2+V100*$X$2+AA100*$AC$2+AF100*$AH$2+AK100*$AM$2+AP100*$AR$2,Q100+V100+AA100+AF100+AK100+AP100))</f>
        <v>0</v>
      </c>
      <c r="M100" s="506">
        <f>IF(Т_РВО="Перший бакалаврський",IF(Т_ФН="денна",R100*$S$2+W100*$X$2+AB100*$AC$2+AG100*$AH$2+AL100*$AM$2+AQ100*$AR$2+AV100*$AW$2+BA100*$BB$2+BF100*$BG$2+BK100*$BL$2+BP100*$BQ$2+BU100*$BV$2+BZ100*$CA$2+CE100*$CF$2,R100+W100+AB100+AG100+AL100+AQ100+AV100+BA100+BF100+BK100+BP100+BU100+BZ100+CE100+CJ100+CO100+CT100+CY100+DD100+DI100),IF(Т_ФН="денна",R100*$S$2+W100*$X$2+AB100*$AC$2+AG100*$AH$2+AL100*$AM$2+AQ100*$AR$2,R100+W100+AB100+AG100+AL100+AQ100))</f>
        <v>0</v>
      </c>
      <c r="N100" s="507">
        <f t="shared" si="123"/>
        <v>0</v>
      </c>
      <c r="O100" s="629">
        <f t="shared" si="81"/>
        <v>0</v>
      </c>
      <c r="P100" s="583"/>
      <c r="Q100" s="583"/>
      <c r="R100" s="583"/>
      <c r="S100" s="61"/>
      <c r="T100" s="629">
        <f t="shared" si="103"/>
        <v>0</v>
      </c>
      <c r="U100" s="583"/>
      <c r="V100" s="583"/>
      <c r="W100" s="583"/>
      <c r="X100" s="61"/>
      <c r="Y100" s="629">
        <f t="shared" si="104"/>
        <v>0</v>
      </c>
      <c r="Z100" s="590"/>
      <c r="AA100" s="590"/>
      <c r="AB100" s="590"/>
      <c r="AC100" s="76"/>
      <c r="AD100" s="629">
        <f t="shared" si="105"/>
        <v>0</v>
      </c>
      <c r="AE100" s="590"/>
      <c r="AF100" s="590"/>
      <c r="AG100" s="590"/>
      <c r="AH100" s="76"/>
      <c r="AI100" s="629">
        <f t="shared" si="106"/>
        <v>0</v>
      </c>
      <c r="AJ100" s="583"/>
      <c r="AK100" s="583"/>
      <c r="AL100" s="583"/>
      <c r="AM100" s="61"/>
      <c r="AN100" s="629">
        <f t="shared" si="107"/>
        <v>0</v>
      </c>
      <c r="AO100" s="583"/>
      <c r="AP100" s="583"/>
      <c r="AQ100" s="583"/>
      <c r="AR100" s="61"/>
      <c r="AS100" s="629">
        <f t="shared" si="108"/>
        <v>0</v>
      </c>
      <c r="AT100" s="583"/>
      <c r="AU100" s="583"/>
      <c r="AV100" s="583"/>
      <c r="AW100" s="61"/>
      <c r="AX100" s="629">
        <f t="shared" si="109"/>
        <v>0</v>
      </c>
      <c r="AY100" s="583"/>
      <c r="AZ100" s="583"/>
      <c r="BA100" s="583"/>
      <c r="BB100" s="61"/>
      <c r="BC100" s="629">
        <f t="shared" si="110"/>
        <v>0</v>
      </c>
      <c r="BD100" s="583"/>
      <c r="BE100" s="583"/>
      <c r="BF100" s="583"/>
      <c r="BG100" s="61"/>
      <c r="BH100" s="629">
        <f t="shared" si="111"/>
        <v>0</v>
      </c>
      <c r="BI100" s="583"/>
      <c r="BJ100" s="583"/>
      <c r="BK100" s="583"/>
      <c r="BL100" s="61"/>
      <c r="BM100" s="629">
        <f t="shared" si="112"/>
        <v>0</v>
      </c>
      <c r="BN100" s="583"/>
      <c r="BO100" s="583"/>
      <c r="BP100" s="583"/>
      <c r="BQ100" s="61"/>
      <c r="BR100" s="629">
        <f t="shared" si="113"/>
        <v>0</v>
      </c>
      <c r="BS100" s="583"/>
      <c r="BT100" s="583"/>
      <c r="BU100" s="583"/>
      <c r="BV100" s="61"/>
      <c r="BW100" s="629">
        <f t="shared" si="114"/>
        <v>0</v>
      </c>
      <c r="BX100" s="583"/>
      <c r="BY100" s="583"/>
      <c r="BZ100" s="583"/>
      <c r="CA100" s="61"/>
      <c r="CB100" s="629">
        <f t="shared" si="115"/>
        <v>0</v>
      </c>
      <c r="CC100" s="583"/>
      <c r="CD100" s="583"/>
      <c r="CE100" s="583"/>
      <c r="CF100" s="61"/>
      <c r="CG100" s="629">
        <f t="shared" si="116"/>
        <v>0</v>
      </c>
      <c r="CH100" s="583"/>
      <c r="CI100" s="583"/>
      <c r="CJ100" s="583"/>
      <c r="CK100" s="61"/>
      <c r="CL100" s="629">
        <f t="shared" si="117"/>
        <v>0</v>
      </c>
      <c r="CM100" s="583"/>
      <c r="CN100" s="583"/>
      <c r="CO100" s="583"/>
      <c r="CP100" s="629">
        <f t="shared" si="118"/>
        <v>0</v>
      </c>
      <c r="CQ100" s="60"/>
      <c r="CR100" s="583"/>
      <c r="CS100" s="583"/>
      <c r="CT100" s="583"/>
      <c r="CU100" s="61"/>
      <c r="CV100" s="629">
        <f t="shared" si="119"/>
        <v>0</v>
      </c>
      <c r="CW100" s="583"/>
      <c r="CX100" s="583"/>
      <c r="CY100" s="583"/>
      <c r="CZ100" s="61"/>
      <c r="DA100" s="629">
        <f t="shared" si="120"/>
        <v>0</v>
      </c>
      <c r="DB100" s="583"/>
      <c r="DC100" s="583"/>
      <c r="DD100" s="583"/>
      <c r="DE100" s="61"/>
      <c r="DF100" s="629">
        <f t="shared" si="121"/>
        <v>0</v>
      </c>
      <c r="DG100" s="583"/>
      <c r="DH100" s="583"/>
      <c r="DI100" s="583"/>
      <c r="DJ100" s="71"/>
    </row>
    <row r="101" spans="1:114" s="63" customFormat="1" ht="15.95" customHeight="1" x14ac:dyDescent="0.25">
      <c r="A101" s="178" t="s">
        <v>285</v>
      </c>
      <c r="B101" s="160" t="s">
        <v>286</v>
      </c>
      <c r="C101" s="193"/>
      <c r="D101" s="55"/>
      <c r="E101" s="56"/>
      <c r="F101" s="183"/>
      <c r="G101" s="196"/>
      <c r="H101" s="208"/>
      <c r="I101" s="483">
        <f t="shared" si="122"/>
        <v>0</v>
      </c>
      <c r="J101" s="506">
        <f>IF(Т_РВО="Перший бакалаврський",IF(Т_ФН="денна",O101*$S$2+T101*$X$2+Y101*$AC$2+AD101*$AH$2+AI101*$AM$2+AN101*$AR$2+AS101*$AW$2+AX101*$BB$2+BC101*$BG$2+BH101*$BL$2+BM101*$BQ$2+BR101*$BV$2+BW101*$CA$2+CB101*$CF$2,O101+T101+Y101+AD101+AI101+AN101+AS101+AX101+BC101+BH101+BM101+BR101+BW101+CB101+CG101+CL101+CQ101+CV101+DA101+DF101),IF(Т_ФН="денна",O101*$S$2+T101*$X$2+Y101*$AC$2+AD101*$AH$2+AI101*$AM$2+AN101*$AR$2,O101+T101+Y101+AD101+AI101+AN101))</f>
        <v>0</v>
      </c>
      <c r="K101" s="506">
        <f>IF(Т_РВО="Перший бакалаврський",IF(Т_ФН="денна",P101*$S$2+U101*$X$2+Z101*$AC$2+AE101*$AH$2+AJ101*$AM$2+AO101*$AR$2+AT101*$AW$2+AY101*$BB$2+BD101*$BG$2+BI101*$BL$2+BN101*$BQ$2+BS101*$BV$2+BX101*$CA$2+CC101*$CF$2,P101+U101+Z101+AE101+AJ101+AO101+AT101+AY101+BD101+BI101+BN101+BS101+BX101+CC101+CH101+CM101+CR101+CW101+DB101+DG101),IF(Т_ФН="денна",P101*$S$2+U101*$X$2+Z101*$AC$2+AE101*$AH$2+AJ101*$AM$2+AO101*$AR$2,P101+U101+Z101+AE101+AJ101+AO101))</f>
        <v>0</v>
      </c>
      <c r="L101" s="506">
        <f>IF(Т_РВО="Перший бакалаврський",IF(Т_ФН="денна",Q101*$S$2+V101*$X$2+AA101*$AC$2+AF101*$AH$2+AK101*$AM$2+AP101*$AR$2+AU101*$AW$2+AZ101*$BB$2+BE101*$BG$2+BJ101*$BL$2+BO101*$BQ$2+BT101*$BV$2+BY101*$CA$2+CD101*$CF$2,Q101+V101+AA101+AF101+AK101+AP101+AU101+AZ101+BE101+BJ101+BO101+BT101+BY101+CD101+CI101+CN101+CS101+CX101+DC101+DH101),IF(Т_ФН="денна",Q101*$S$2+V101*$X$2+AA101*$AC$2+AF101*$AH$2+AK101*$AM$2+AP101*$AR$2,Q101+V101+AA101+AF101+AK101+AP101))</f>
        <v>0</v>
      </c>
      <c r="M101" s="506">
        <f>IF(Т_РВО="Перший бакалаврський",IF(Т_ФН="денна",R101*$S$2+W101*$X$2+AB101*$AC$2+AG101*$AH$2+AL101*$AM$2+AQ101*$AR$2+AV101*$AW$2+BA101*$BB$2+BF101*$BG$2+BK101*$BL$2+BP101*$BQ$2+BU101*$BV$2+BZ101*$CA$2+CE101*$CF$2,R101+W101+AB101+AG101+AL101+AQ101+AV101+BA101+BF101+BK101+BP101+BU101+BZ101+CE101+CJ101+CO101+CT101+CY101+DD101+DI101),IF(Т_ФН="денна",R101*$S$2+W101*$X$2+AB101*$AC$2+AG101*$AH$2+AL101*$AM$2+AQ101*$AR$2,R101+W101+AB101+AG101+AL101+AQ101))</f>
        <v>0</v>
      </c>
      <c r="N101" s="507">
        <f t="shared" si="123"/>
        <v>0</v>
      </c>
      <c r="O101" s="629">
        <f t="shared" si="81"/>
        <v>0</v>
      </c>
      <c r="P101" s="583"/>
      <c r="Q101" s="583"/>
      <c r="R101" s="583"/>
      <c r="S101" s="61"/>
      <c r="T101" s="629">
        <f t="shared" si="103"/>
        <v>0</v>
      </c>
      <c r="U101" s="583"/>
      <c r="V101" s="583"/>
      <c r="W101" s="583"/>
      <c r="X101" s="61"/>
      <c r="Y101" s="629">
        <f t="shared" si="104"/>
        <v>0</v>
      </c>
      <c r="Z101" s="590"/>
      <c r="AA101" s="590"/>
      <c r="AB101" s="590"/>
      <c r="AC101" s="76"/>
      <c r="AD101" s="629">
        <f t="shared" si="105"/>
        <v>0</v>
      </c>
      <c r="AE101" s="590"/>
      <c r="AF101" s="590"/>
      <c r="AG101" s="590"/>
      <c r="AH101" s="76"/>
      <c r="AI101" s="629">
        <f t="shared" si="106"/>
        <v>0</v>
      </c>
      <c r="AJ101" s="583"/>
      <c r="AK101" s="583"/>
      <c r="AL101" s="583"/>
      <c r="AM101" s="61"/>
      <c r="AN101" s="629">
        <f t="shared" si="107"/>
        <v>0</v>
      </c>
      <c r="AO101" s="583"/>
      <c r="AP101" s="583"/>
      <c r="AQ101" s="583"/>
      <c r="AR101" s="61"/>
      <c r="AS101" s="629">
        <f t="shared" si="108"/>
        <v>0</v>
      </c>
      <c r="AT101" s="583"/>
      <c r="AU101" s="583"/>
      <c r="AV101" s="583"/>
      <c r="AW101" s="61"/>
      <c r="AX101" s="629">
        <f t="shared" si="109"/>
        <v>0</v>
      </c>
      <c r="AY101" s="583"/>
      <c r="AZ101" s="583"/>
      <c r="BA101" s="583"/>
      <c r="BB101" s="61"/>
      <c r="BC101" s="629">
        <f t="shared" si="110"/>
        <v>0</v>
      </c>
      <c r="BD101" s="583"/>
      <c r="BE101" s="583"/>
      <c r="BF101" s="583"/>
      <c r="BG101" s="61"/>
      <c r="BH101" s="629">
        <f t="shared" si="111"/>
        <v>0</v>
      </c>
      <c r="BI101" s="583"/>
      <c r="BJ101" s="583"/>
      <c r="BK101" s="583"/>
      <c r="BL101" s="61"/>
      <c r="BM101" s="629">
        <f t="shared" si="112"/>
        <v>0</v>
      </c>
      <c r="BN101" s="583"/>
      <c r="BO101" s="583"/>
      <c r="BP101" s="583"/>
      <c r="BQ101" s="61"/>
      <c r="BR101" s="629">
        <f t="shared" si="113"/>
        <v>0</v>
      </c>
      <c r="BS101" s="583"/>
      <c r="BT101" s="583"/>
      <c r="BU101" s="583"/>
      <c r="BV101" s="61"/>
      <c r="BW101" s="629">
        <f t="shared" si="114"/>
        <v>0</v>
      </c>
      <c r="BX101" s="583"/>
      <c r="BY101" s="583"/>
      <c r="BZ101" s="583"/>
      <c r="CA101" s="61"/>
      <c r="CB101" s="629">
        <f t="shared" si="115"/>
        <v>0</v>
      </c>
      <c r="CC101" s="583"/>
      <c r="CD101" s="583"/>
      <c r="CE101" s="583"/>
      <c r="CF101" s="61"/>
      <c r="CG101" s="629">
        <f t="shared" si="116"/>
        <v>0</v>
      </c>
      <c r="CH101" s="583"/>
      <c r="CI101" s="583"/>
      <c r="CJ101" s="583"/>
      <c r="CK101" s="61"/>
      <c r="CL101" s="629">
        <f t="shared" si="117"/>
        <v>0</v>
      </c>
      <c r="CM101" s="583"/>
      <c r="CN101" s="583"/>
      <c r="CO101" s="583"/>
      <c r="CP101" s="629">
        <f t="shared" si="118"/>
        <v>0</v>
      </c>
      <c r="CQ101" s="60"/>
      <c r="CR101" s="583"/>
      <c r="CS101" s="583"/>
      <c r="CT101" s="583"/>
      <c r="CU101" s="61"/>
      <c r="CV101" s="629">
        <f t="shared" si="119"/>
        <v>0</v>
      </c>
      <c r="CW101" s="583"/>
      <c r="CX101" s="583"/>
      <c r="CY101" s="583"/>
      <c r="CZ101" s="61"/>
      <c r="DA101" s="629">
        <f t="shared" si="120"/>
        <v>0</v>
      </c>
      <c r="DB101" s="583"/>
      <c r="DC101" s="583"/>
      <c r="DD101" s="583"/>
      <c r="DE101" s="61"/>
      <c r="DF101" s="629">
        <f t="shared" si="121"/>
        <v>0</v>
      </c>
      <c r="DG101" s="583"/>
      <c r="DH101" s="583"/>
      <c r="DI101" s="583"/>
      <c r="DJ101" s="71"/>
    </row>
    <row r="102" spans="1:114" s="63" customFormat="1" ht="15.95" customHeight="1" x14ac:dyDescent="0.25">
      <c r="A102" s="178" t="s">
        <v>287</v>
      </c>
      <c r="B102" s="160" t="s">
        <v>288</v>
      </c>
      <c r="C102" s="193"/>
      <c r="D102" s="55"/>
      <c r="E102" s="56"/>
      <c r="F102" s="183"/>
      <c r="G102" s="196"/>
      <c r="H102" s="208"/>
      <c r="I102" s="483">
        <f t="shared" si="122"/>
        <v>0</v>
      </c>
      <c r="J102" s="506">
        <f>IF(Т_РВО="Перший бакалаврський",IF(Т_ФН="денна",O102*$S$2+T102*$X$2+Y102*$AC$2+AD102*$AH$2+AI102*$AM$2+AN102*$AR$2+AS102*$AW$2+AX102*$BB$2+BC102*$BG$2+BH102*$BL$2+BM102*$BQ$2+BR102*$BV$2+BW102*$CA$2+CB102*$CF$2,O102+T102+Y102+AD102+AI102+AN102+AS102+AX102+BC102+BH102+BM102+BR102+BW102+CB102+CG102+CL102+CQ102+CV102+DA102+DF102),IF(Т_ФН="денна",O102*$S$2+T102*$X$2+Y102*$AC$2+AD102*$AH$2+AI102*$AM$2+AN102*$AR$2,O102+T102+Y102+AD102+AI102+AN102))</f>
        <v>0</v>
      </c>
      <c r="K102" s="506">
        <f>IF(Т_РВО="Перший бакалаврський",IF(Т_ФН="денна",P102*$S$2+U102*$X$2+Z102*$AC$2+AE102*$AH$2+AJ102*$AM$2+AO102*$AR$2+AT102*$AW$2+AY102*$BB$2+BD102*$BG$2+BI102*$BL$2+BN102*$BQ$2+BS102*$BV$2+BX102*$CA$2+CC102*$CF$2,P102+U102+Z102+AE102+AJ102+AO102+AT102+AY102+BD102+BI102+BN102+BS102+BX102+CC102+CH102+CM102+CR102+CW102+DB102+DG102),IF(Т_ФН="денна",P102*$S$2+U102*$X$2+Z102*$AC$2+AE102*$AH$2+AJ102*$AM$2+AO102*$AR$2,P102+U102+Z102+AE102+AJ102+AO102))</f>
        <v>0</v>
      </c>
      <c r="L102" s="506">
        <f>IF(Т_РВО="Перший бакалаврський",IF(Т_ФН="денна",Q102*$S$2+V102*$X$2+AA102*$AC$2+AF102*$AH$2+AK102*$AM$2+AP102*$AR$2+AU102*$AW$2+AZ102*$BB$2+BE102*$BG$2+BJ102*$BL$2+BO102*$BQ$2+BT102*$BV$2+BY102*$CA$2+CD102*$CF$2,Q102+V102+AA102+AF102+AK102+AP102+AU102+AZ102+BE102+BJ102+BO102+BT102+BY102+CD102+CI102+CN102+CS102+CX102+DC102+DH102),IF(Т_ФН="денна",Q102*$S$2+V102*$X$2+AA102*$AC$2+AF102*$AH$2+AK102*$AM$2+AP102*$AR$2,Q102+V102+AA102+AF102+AK102+AP102))</f>
        <v>0</v>
      </c>
      <c r="M102" s="506">
        <f>IF(Т_РВО="Перший бакалаврський",IF(Т_ФН="денна",R102*$S$2+W102*$X$2+AB102*$AC$2+AG102*$AH$2+AL102*$AM$2+AQ102*$AR$2+AV102*$AW$2+BA102*$BB$2+BF102*$BG$2+BK102*$BL$2+BP102*$BQ$2+BU102*$BV$2+BZ102*$CA$2+CE102*$CF$2,R102+W102+AB102+AG102+AL102+AQ102+AV102+BA102+BF102+BK102+BP102+BU102+BZ102+CE102+CJ102+CO102+CT102+CY102+DD102+DI102),IF(Т_ФН="денна",R102*$S$2+W102*$X$2+AB102*$AC$2+AG102*$AH$2+AL102*$AM$2+AQ102*$AR$2,R102+W102+AB102+AG102+AL102+AQ102))</f>
        <v>0</v>
      </c>
      <c r="N102" s="507">
        <f t="shared" si="123"/>
        <v>0</v>
      </c>
      <c r="O102" s="629">
        <f t="shared" si="81"/>
        <v>0</v>
      </c>
      <c r="P102" s="583"/>
      <c r="Q102" s="583"/>
      <c r="R102" s="583"/>
      <c r="S102" s="61"/>
      <c r="T102" s="629">
        <f t="shared" si="103"/>
        <v>0</v>
      </c>
      <c r="U102" s="583"/>
      <c r="V102" s="583"/>
      <c r="W102" s="583"/>
      <c r="X102" s="61"/>
      <c r="Y102" s="629">
        <f t="shared" si="104"/>
        <v>0</v>
      </c>
      <c r="Z102" s="590"/>
      <c r="AA102" s="590"/>
      <c r="AB102" s="590"/>
      <c r="AC102" s="76"/>
      <c r="AD102" s="629">
        <f t="shared" si="105"/>
        <v>0</v>
      </c>
      <c r="AE102" s="590"/>
      <c r="AF102" s="590"/>
      <c r="AG102" s="590"/>
      <c r="AH102" s="76"/>
      <c r="AI102" s="629">
        <f t="shared" si="106"/>
        <v>0</v>
      </c>
      <c r="AJ102" s="583"/>
      <c r="AK102" s="583"/>
      <c r="AL102" s="583"/>
      <c r="AM102" s="61"/>
      <c r="AN102" s="629">
        <f t="shared" si="107"/>
        <v>0</v>
      </c>
      <c r="AO102" s="583"/>
      <c r="AP102" s="583"/>
      <c r="AQ102" s="583"/>
      <c r="AR102" s="61"/>
      <c r="AS102" s="629">
        <f t="shared" si="108"/>
        <v>0</v>
      </c>
      <c r="AT102" s="583"/>
      <c r="AU102" s="583"/>
      <c r="AV102" s="583"/>
      <c r="AW102" s="61"/>
      <c r="AX102" s="629">
        <f t="shared" si="109"/>
        <v>0</v>
      </c>
      <c r="AY102" s="583"/>
      <c r="AZ102" s="583"/>
      <c r="BA102" s="583"/>
      <c r="BB102" s="61"/>
      <c r="BC102" s="629">
        <f t="shared" si="110"/>
        <v>0</v>
      </c>
      <c r="BD102" s="583"/>
      <c r="BE102" s="583"/>
      <c r="BF102" s="583"/>
      <c r="BG102" s="61"/>
      <c r="BH102" s="629">
        <f t="shared" si="111"/>
        <v>0</v>
      </c>
      <c r="BI102" s="583"/>
      <c r="BJ102" s="583"/>
      <c r="BK102" s="583"/>
      <c r="BL102" s="61"/>
      <c r="BM102" s="629">
        <f t="shared" si="112"/>
        <v>0</v>
      </c>
      <c r="BN102" s="583"/>
      <c r="BO102" s="583"/>
      <c r="BP102" s="583"/>
      <c r="BQ102" s="61"/>
      <c r="BR102" s="629">
        <f t="shared" si="113"/>
        <v>0</v>
      </c>
      <c r="BS102" s="583"/>
      <c r="BT102" s="583"/>
      <c r="BU102" s="583"/>
      <c r="BV102" s="61"/>
      <c r="BW102" s="629">
        <f t="shared" si="114"/>
        <v>0</v>
      </c>
      <c r="BX102" s="583"/>
      <c r="BY102" s="583"/>
      <c r="BZ102" s="583"/>
      <c r="CA102" s="61"/>
      <c r="CB102" s="629">
        <f t="shared" si="115"/>
        <v>0</v>
      </c>
      <c r="CC102" s="583"/>
      <c r="CD102" s="583"/>
      <c r="CE102" s="583"/>
      <c r="CF102" s="61"/>
      <c r="CG102" s="629">
        <f t="shared" si="116"/>
        <v>0</v>
      </c>
      <c r="CH102" s="583"/>
      <c r="CI102" s="583"/>
      <c r="CJ102" s="583"/>
      <c r="CK102" s="61"/>
      <c r="CL102" s="629">
        <f t="shared" si="117"/>
        <v>0</v>
      </c>
      <c r="CM102" s="583"/>
      <c r="CN102" s="583"/>
      <c r="CO102" s="583"/>
      <c r="CP102" s="629">
        <f t="shared" si="118"/>
        <v>0</v>
      </c>
      <c r="CQ102" s="60"/>
      <c r="CR102" s="583"/>
      <c r="CS102" s="583"/>
      <c r="CT102" s="583"/>
      <c r="CU102" s="61"/>
      <c r="CV102" s="629">
        <f t="shared" si="119"/>
        <v>0</v>
      </c>
      <c r="CW102" s="583"/>
      <c r="CX102" s="583"/>
      <c r="CY102" s="583"/>
      <c r="CZ102" s="61"/>
      <c r="DA102" s="629">
        <f t="shared" si="120"/>
        <v>0</v>
      </c>
      <c r="DB102" s="583"/>
      <c r="DC102" s="583"/>
      <c r="DD102" s="583"/>
      <c r="DE102" s="61"/>
      <c r="DF102" s="629">
        <f t="shared" si="121"/>
        <v>0</v>
      </c>
      <c r="DG102" s="583"/>
      <c r="DH102" s="583"/>
      <c r="DI102" s="583"/>
      <c r="DJ102" s="71"/>
    </row>
    <row r="103" spans="1:114" s="63" customFormat="1" ht="15.95" customHeight="1" x14ac:dyDescent="0.25">
      <c r="A103" s="178" t="s">
        <v>289</v>
      </c>
      <c r="B103" s="160" t="s">
        <v>290</v>
      </c>
      <c r="C103" s="193"/>
      <c r="D103" s="55"/>
      <c r="E103" s="56"/>
      <c r="F103" s="183"/>
      <c r="G103" s="196"/>
      <c r="H103" s="208"/>
      <c r="I103" s="483">
        <f t="shared" si="122"/>
        <v>0</v>
      </c>
      <c r="J103" s="506">
        <f>IF(Т_РВО="Перший бакалаврський",IF(Т_ФН="денна",O103*$S$2+T103*$X$2+Y103*$AC$2+AD103*$AH$2+AI103*$AM$2+AN103*$AR$2+AS103*$AW$2+AX103*$BB$2+BC103*$BG$2+BH103*$BL$2+BM103*$BQ$2+BR103*$BV$2+BW103*$CA$2+CB103*$CF$2,O103+T103+Y103+AD103+AI103+AN103+AS103+AX103+BC103+BH103+BM103+BR103+BW103+CB103+CG103+CL103+CQ103+CV103+DA103+DF103),IF(Т_ФН="денна",O103*$S$2+T103*$X$2+Y103*$AC$2+AD103*$AH$2+AI103*$AM$2+AN103*$AR$2,O103+T103+Y103+AD103+AI103+AN103))</f>
        <v>0</v>
      </c>
      <c r="K103" s="506">
        <f>IF(Т_РВО="Перший бакалаврський",IF(Т_ФН="денна",P103*$S$2+U103*$X$2+Z103*$AC$2+AE103*$AH$2+AJ103*$AM$2+AO103*$AR$2+AT103*$AW$2+AY103*$BB$2+BD103*$BG$2+BI103*$BL$2+BN103*$BQ$2+BS103*$BV$2+BX103*$CA$2+CC103*$CF$2,P103+U103+Z103+AE103+AJ103+AO103+AT103+AY103+BD103+BI103+BN103+BS103+BX103+CC103+CH103+CM103+CR103+CW103+DB103+DG103),IF(Т_ФН="денна",P103*$S$2+U103*$X$2+Z103*$AC$2+AE103*$AH$2+AJ103*$AM$2+AO103*$AR$2,P103+U103+Z103+AE103+AJ103+AO103))</f>
        <v>0</v>
      </c>
      <c r="L103" s="506">
        <f>IF(Т_РВО="Перший бакалаврський",IF(Т_ФН="денна",Q103*$S$2+V103*$X$2+AA103*$AC$2+AF103*$AH$2+AK103*$AM$2+AP103*$AR$2+AU103*$AW$2+AZ103*$BB$2+BE103*$BG$2+BJ103*$BL$2+BO103*$BQ$2+BT103*$BV$2+BY103*$CA$2+CD103*$CF$2,Q103+V103+AA103+AF103+AK103+AP103+AU103+AZ103+BE103+BJ103+BO103+BT103+BY103+CD103+CI103+CN103+CS103+CX103+DC103+DH103),IF(Т_ФН="денна",Q103*$S$2+V103*$X$2+AA103*$AC$2+AF103*$AH$2+AK103*$AM$2+AP103*$AR$2,Q103+V103+AA103+AF103+AK103+AP103))</f>
        <v>0</v>
      </c>
      <c r="M103" s="506">
        <f>IF(Т_РВО="Перший бакалаврський",IF(Т_ФН="денна",R103*$S$2+W103*$X$2+AB103*$AC$2+AG103*$AH$2+AL103*$AM$2+AQ103*$AR$2+AV103*$AW$2+BA103*$BB$2+BF103*$BG$2+BK103*$BL$2+BP103*$BQ$2+BU103*$BV$2+BZ103*$CA$2+CE103*$CF$2,R103+W103+AB103+AG103+AL103+AQ103+AV103+BA103+BF103+BK103+BP103+BU103+BZ103+CE103+CJ103+CO103+CT103+CY103+DD103+DI103),IF(Т_ФН="денна",R103*$S$2+W103*$X$2+AB103*$AC$2+AG103*$AH$2+AL103*$AM$2+AQ103*$AR$2,R103+W103+AB103+AG103+AL103+AQ103))</f>
        <v>0</v>
      </c>
      <c r="N103" s="507">
        <f t="shared" si="123"/>
        <v>0</v>
      </c>
      <c r="O103" s="629">
        <f t="shared" si="81"/>
        <v>0</v>
      </c>
      <c r="P103" s="583"/>
      <c r="Q103" s="583"/>
      <c r="R103" s="583"/>
      <c r="S103" s="61"/>
      <c r="T103" s="629">
        <f t="shared" si="103"/>
        <v>0</v>
      </c>
      <c r="U103" s="583"/>
      <c r="V103" s="583"/>
      <c r="W103" s="583"/>
      <c r="X103" s="61"/>
      <c r="Y103" s="629">
        <f t="shared" si="104"/>
        <v>0</v>
      </c>
      <c r="Z103" s="590"/>
      <c r="AA103" s="590"/>
      <c r="AB103" s="590"/>
      <c r="AC103" s="76"/>
      <c r="AD103" s="629">
        <f t="shared" si="105"/>
        <v>0</v>
      </c>
      <c r="AE103" s="590"/>
      <c r="AF103" s="590"/>
      <c r="AG103" s="590"/>
      <c r="AH103" s="76"/>
      <c r="AI103" s="629">
        <f t="shared" si="106"/>
        <v>0</v>
      </c>
      <c r="AJ103" s="583"/>
      <c r="AK103" s="583"/>
      <c r="AL103" s="583"/>
      <c r="AM103" s="61"/>
      <c r="AN103" s="629">
        <f t="shared" si="107"/>
        <v>0</v>
      </c>
      <c r="AO103" s="583"/>
      <c r="AP103" s="583"/>
      <c r="AQ103" s="583"/>
      <c r="AR103" s="61"/>
      <c r="AS103" s="629">
        <f t="shared" si="108"/>
        <v>0</v>
      </c>
      <c r="AT103" s="583"/>
      <c r="AU103" s="583"/>
      <c r="AV103" s="583"/>
      <c r="AW103" s="61"/>
      <c r="AX103" s="629">
        <f t="shared" si="109"/>
        <v>0</v>
      </c>
      <c r="AY103" s="583"/>
      <c r="AZ103" s="583"/>
      <c r="BA103" s="583"/>
      <c r="BB103" s="61"/>
      <c r="BC103" s="629">
        <f t="shared" si="110"/>
        <v>0</v>
      </c>
      <c r="BD103" s="583"/>
      <c r="BE103" s="583"/>
      <c r="BF103" s="583"/>
      <c r="BG103" s="61"/>
      <c r="BH103" s="629">
        <f t="shared" si="111"/>
        <v>0</v>
      </c>
      <c r="BI103" s="583"/>
      <c r="BJ103" s="583"/>
      <c r="BK103" s="583"/>
      <c r="BL103" s="61"/>
      <c r="BM103" s="629">
        <f t="shared" si="112"/>
        <v>0</v>
      </c>
      <c r="BN103" s="583"/>
      <c r="BO103" s="583"/>
      <c r="BP103" s="583"/>
      <c r="BQ103" s="61"/>
      <c r="BR103" s="629">
        <f t="shared" si="113"/>
        <v>0</v>
      </c>
      <c r="BS103" s="583"/>
      <c r="BT103" s="583"/>
      <c r="BU103" s="583"/>
      <c r="BV103" s="61"/>
      <c r="BW103" s="629">
        <f t="shared" si="114"/>
        <v>0</v>
      </c>
      <c r="BX103" s="583"/>
      <c r="BY103" s="583"/>
      <c r="BZ103" s="583"/>
      <c r="CA103" s="61"/>
      <c r="CB103" s="629">
        <f t="shared" si="115"/>
        <v>0</v>
      </c>
      <c r="CC103" s="583"/>
      <c r="CD103" s="583"/>
      <c r="CE103" s="583"/>
      <c r="CF103" s="61"/>
      <c r="CG103" s="629">
        <f t="shared" si="116"/>
        <v>0</v>
      </c>
      <c r="CH103" s="583"/>
      <c r="CI103" s="583"/>
      <c r="CJ103" s="583"/>
      <c r="CK103" s="61"/>
      <c r="CL103" s="629">
        <f t="shared" si="117"/>
        <v>0</v>
      </c>
      <c r="CM103" s="583"/>
      <c r="CN103" s="583"/>
      <c r="CO103" s="583"/>
      <c r="CP103" s="629">
        <f t="shared" si="118"/>
        <v>0</v>
      </c>
      <c r="CQ103" s="60"/>
      <c r="CR103" s="583"/>
      <c r="CS103" s="583"/>
      <c r="CT103" s="583"/>
      <c r="CU103" s="61"/>
      <c r="CV103" s="629">
        <f t="shared" si="119"/>
        <v>0</v>
      </c>
      <c r="CW103" s="583"/>
      <c r="CX103" s="583"/>
      <c r="CY103" s="583"/>
      <c r="CZ103" s="61"/>
      <c r="DA103" s="629">
        <f t="shared" si="120"/>
        <v>0</v>
      </c>
      <c r="DB103" s="583"/>
      <c r="DC103" s="583"/>
      <c r="DD103" s="583"/>
      <c r="DE103" s="61"/>
      <c r="DF103" s="629">
        <f t="shared" si="121"/>
        <v>0</v>
      </c>
      <c r="DG103" s="583"/>
      <c r="DH103" s="583"/>
      <c r="DI103" s="583"/>
      <c r="DJ103" s="71"/>
    </row>
    <row r="104" spans="1:114" s="63" customFormat="1" ht="15.95" customHeight="1" x14ac:dyDescent="0.25">
      <c r="A104" s="178" t="s">
        <v>291</v>
      </c>
      <c r="B104" s="160" t="s">
        <v>292</v>
      </c>
      <c r="C104" s="193"/>
      <c r="D104" s="55"/>
      <c r="E104" s="56"/>
      <c r="F104" s="183"/>
      <c r="G104" s="196"/>
      <c r="H104" s="208"/>
      <c r="I104" s="483">
        <f t="shared" si="122"/>
        <v>0</v>
      </c>
      <c r="J104" s="506">
        <f>IF(Т_РВО="Перший бакалаврський",IF(Т_ФН="денна",O104*$S$2+T104*$X$2+Y104*$AC$2+AD104*$AH$2+AI104*$AM$2+AN104*$AR$2+AS104*$AW$2+AX104*$BB$2+BC104*$BG$2+BH104*$BL$2+BM104*$BQ$2+BR104*$BV$2+BW104*$CA$2+CB104*$CF$2,O104+T104+Y104+AD104+AI104+AN104+AS104+AX104+BC104+BH104+BM104+BR104+BW104+CB104+CG104+CL104+CQ104+CV104+DA104+DF104),IF(Т_ФН="денна",O104*$S$2+T104*$X$2+Y104*$AC$2+AD104*$AH$2+AI104*$AM$2+AN104*$AR$2,O104+T104+Y104+AD104+AI104+AN104))</f>
        <v>0</v>
      </c>
      <c r="K104" s="506">
        <f>IF(Т_РВО="Перший бакалаврський",IF(Т_ФН="денна",P104*$S$2+U104*$X$2+Z104*$AC$2+AE104*$AH$2+AJ104*$AM$2+AO104*$AR$2+AT104*$AW$2+AY104*$BB$2+BD104*$BG$2+BI104*$BL$2+BN104*$BQ$2+BS104*$BV$2+BX104*$CA$2+CC104*$CF$2,P104+U104+Z104+AE104+AJ104+AO104+AT104+AY104+BD104+BI104+BN104+BS104+BX104+CC104+CH104+CM104+CR104+CW104+DB104+DG104),IF(Т_ФН="денна",P104*$S$2+U104*$X$2+Z104*$AC$2+AE104*$AH$2+AJ104*$AM$2+AO104*$AR$2,P104+U104+Z104+AE104+AJ104+AO104))</f>
        <v>0</v>
      </c>
      <c r="L104" s="506">
        <f>IF(Т_РВО="Перший бакалаврський",IF(Т_ФН="денна",Q104*$S$2+V104*$X$2+AA104*$AC$2+AF104*$AH$2+AK104*$AM$2+AP104*$AR$2+AU104*$AW$2+AZ104*$BB$2+BE104*$BG$2+BJ104*$BL$2+BO104*$BQ$2+BT104*$BV$2+BY104*$CA$2+CD104*$CF$2,Q104+V104+AA104+AF104+AK104+AP104+AU104+AZ104+BE104+BJ104+BO104+BT104+BY104+CD104+CI104+CN104+CS104+CX104+DC104+DH104),IF(Т_ФН="денна",Q104*$S$2+V104*$X$2+AA104*$AC$2+AF104*$AH$2+AK104*$AM$2+AP104*$AR$2,Q104+V104+AA104+AF104+AK104+AP104))</f>
        <v>0</v>
      </c>
      <c r="M104" s="506">
        <f>IF(Т_РВО="Перший бакалаврський",IF(Т_ФН="денна",R104*$S$2+W104*$X$2+AB104*$AC$2+AG104*$AH$2+AL104*$AM$2+AQ104*$AR$2+AV104*$AW$2+BA104*$BB$2+BF104*$BG$2+BK104*$BL$2+BP104*$BQ$2+BU104*$BV$2+BZ104*$CA$2+CE104*$CF$2,R104+W104+AB104+AG104+AL104+AQ104+AV104+BA104+BF104+BK104+BP104+BU104+BZ104+CE104+CJ104+CO104+CT104+CY104+DD104+DI104),IF(Т_ФН="денна",R104*$S$2+W104*$X$2+AB104*$AC$2+AG104*$AH$2+AL104*$AM$2+AQ104*$AR$2,R104+W104+AB104+AG104+AL104+AQ104))</f>
        <v>0</v>
      </c>
      <c r="N104" s="507">
        <f t="shared" si="123"/>
        <v>0</v>
      </c>
      <c r="O104" s="629">
        <f t="shared" si="81"/>
        <v>0</v>
      </c>
      <c r="P104" s="583"/>
      <c r="Q104" s="583"/>
      <c r="R104" s="583"/>
      <c r="S104" s="61"/>
      <c r="T104" s="629">
        <f t="shared" si="103"/>
        <v>0</v>
      </c>
      <c r="U104" s="583"/>
      <c r="V104" s="583"/>
      <c r="W104" s="583"/>
      <c r="X104" s="61"/>
      <c r="Y104" s="629">
        <f t="shared" si="104"/>
        <v>0</v>
      </c>
      <c r="Z104" s="590"/>
      <c r="AA104" s="590"/>
      <c r="AB104" s="590"/>
      <c r="AC104" s="76"/>
      <c r="AD104" s="629">
        <f t="shared" si="105"/>
        <v>0</v>
      </c>
      <c r="AE104" s="590"/>
      <c r="AF104" s="590"/>
      <c r="AG104" s="590"/>
      <c r="AH104" s="76"/>
      <c r="AI104" s="629">
        <f t="shared" si="106"/>
        <v>0</v>
      </c>
      <c r="AJ104" s="583"/>
      <c r="AK104" s="583"/>
      <c r="AL104" s="583"/>
      <c r="AM104" s="61"/>
      <c r="AN104" s="629">
        <f t="shared" si="107"/>
        <v>0</v>
      </c>
      <c r="AO104" s="583"/>
      <c r="AP104" s="583"/>
      <c r="AQ104" s="583"/>
      <c r="AR104" s="61"/>
      <c r="AS104" s="629">
        <f t="shared" si="108"/>
        <v>0</v>
      </c>
      <c r="AT104" s="583"/>
      <c r="AU104" s="583"/>
      <c r="AV104" s="583"/>
      <c r="AW104" s="61"/>
      <c r="AX104" s="629">
        <f t="shared" si="109"/>
        <v>0</v>
      </c>
      <c r="AY104" s="583"/>
      <c r="AZ104" s="583"/>
      <c r="BA104" s="583"/>
      <c r="BB104" s="61"/>
      <c r="BC104" s="629">
        <f t="shared" si="110"/>
        <v>0</v>
      </c>
      <c r="BD104" s="583"/>
      <c r="BE104" s="583"/>
      <c r="BF104" s="583"/>
      <c r="BG104" s="61"/>
      <c r="BH104" s="629">
        <f t="shared" si="111"/>
        <v>0</v>
      </c>
      <c r="BI104" s="583"/>
      <c r="BJ104" s="583"/>
      <c r="BK104" s="583"/>
      <c r="BL104" s="61"/>
      <c r="BM104" s="629">
        <f t="shared" si="112"/>
        <v>0</v>
      </c>
      <c r="BN104" s="583"/>
      <c r="BO104" s="583"/>
      <c r="BP104" s="583"/>
      <c r="BQ104" s="61"/>
      <c r="BR104" s="629">
        <f t="shared" si="113"/>
        <v>0</v>
      </c>
      <c r="BS104" s="583"/>
      <c r="BT104" s="583"/>
      <c r="BU104" s="583"/>
      <c r="BV104" s="61"/>
      <c r="BW104" s="629">
        <f t="shared" si="114"/>
        <v>0</v>
      </c>
      <c r="BX104" s="583"/>
      <c r="BY104" s="583"/>
      <c r="BZ104" s="583"/>
      <c r="CA104" s="61"/>
      <c r="CB104" s="629">
        <f t="shared" si="115"/>
        <v>0</v>
      </c>
      <c r="CC104" s="583"/>
      <c r="CD104" s="583"/>
      <c r="CE104" s="583"/>
      <c r="CF104" s="61"/>
      <c r="CG104" s="629">
        <f t="shared" si="116"/>
        <v>0</v>
      </c>
      <c r="CH104" s="583"/>
      <c r="CI104" s="583"/>
      <c r="CJ104" s="583"/>
      <c r="CK104" s="61"/>
      <c r="CL104" s="629">
        <f t="shared" si="117"/>
        <v>0</v>
      </c>
      <c r="CM104" s="583"/>
      <c r="CN104" s="583"/>
      <c r="CO104" s="583"/>
      <c r="CP104" s="629">
        <f t="shared" si="118"/>
        <v>0</v>
      </c>
      <c r="CQ104" s="60"/>
      <c r="CR104" s="583"/>
      <c r="CS104" s="583"/>
      <c r="CT104" s="583"/>
      <c r="CU104" s="61"/>
      <c r="CV104" s="629">
        <f t="shared" si="119"/>
        <v>0</v>
      </c>
      <c r="CW104" s="583"/>
      <c r="CX104" s="583"/>
      <c r="CY104" s="583"/>
      <c r="CZ104" s="61"/>
      <c r="DA104" s="629">
        <f t="shared" si="120"/>
        <v>0</v>
      </c>
      <c r="DB104" s="583"/>
      <c r="DC104" s="583"/>
      <c r="DD104" s="583"/>
      <c r="DE104" s="61"/>
      <c r="DF104" s="629">
        <f t="shared" si="121"/>
        <v>0</v>
      </c>
      <c r="DG104" s="583"/>
      <c r="DH104" s="583"/>
      <c r="DI104" s="583"/>
      <c r="DJ104" s="71"/>
    </row>
    <row r="105" spans="1:114" s="63" customFormat="1" ht="15.95" customHeight="1" x14ac:dyDescent="0.25">
      <c r="A105" s="178" t="s">
        <v>293</v>
      </c>
      <c r="B105" s="160" t="s">
        <v>294</v>
      </c>
      <c r="C105" s="193"/>
      <c r="D105" s="55"/>
      <c r="E105" s="56"/>
      <c r="F105" s="183"/>
      <c r="G105" s="196"/>
      <c r="H105" s="208"/>
      <c r="I105" s="483">
        <f t="shared" si="122"/>
        <v>0</v>
      </c>
      <c r="J105" s="506">
        <f>IF(Т_РВО="Перший бакалаврський",IF(Т_ФН="денна",O105*$S$2+T105*$X$2+Y105*$AC$2+AD105*$AH$2+AI105*$AM$2+AN105*$AR$2+AS105*$AW$2+AX105*$BB$2+BC105*$BG$2+BH105*$BL$2+BM105*$BQ$2+BR105*$BV$2+BW105*$CA$2+CB105*$CF$2,O105+T105+Y105+AD105+AI105+AN105+AS105+AX105+BC105+BH105+BM105+BR105+BW105+CB105+CG105+CL105+CQ105+CV105+DA105+DF105),IF(Т_ФН="денна",O105*$S$2+T105*$X$2+Y105*$AC$2+AD105*$AH$2+AI105*$AM$2+AN105*$AR$2,O105+T105+Y105+AD105+AI105+AN105))</f>
        <v>0</v>
      </c>
      <c r="K105" s="506">
        <f>IF(Т_РВО="Перший бакалаврський",IF(Т_ФН="денна",P105*$S$2+U105*$X$2+Z105*$AC$2+AE105*$AH$2+AJ105*$AM$2+AO105*$AR$2+AT105*$AW$2+AY105*$BB$2+BD105*$BG$2+BI105*$BL$2+BN105*$BQ$2+BS105*$BV$2+BX105*$CA$2+CC105*$CF$2,P105+U105+Z105+AE105+AJ105+AO105+AT105+AY105+BD105+BI105+BN105+BS105+BX105+CC105+CH105+CM105+CR105+CW105+DB105+DG105),IF(Т_ФН="денна",P105*$S$2+U105*$X$2+Z105*$AC$2+AE105*$AH$2+AJ105*$AM$2+AO105*$AR$2,P105+U105+Z105+AE105+AJ105+AO105))</f>
        <v>0</v>
      </c>
      <c r="L105" s="506">
        <f>IF(Т_РВО="Перший бакалаврський",IF(Т_ФН="денна",Q105*$S$2+V105*$X$2+AA105*$AC$2+AF105*$AH$2+AK105*$AM$2+AP105*$AR$2+AU105*$AW$2+AZ105*$BB$2+BE105*$BG$2+BJ105*$BL$2+BO105*$BQ$2+BT105*$BV$2+BY105*$CA$2+CD105*$CF$2,Q105+V105+AA105+AF105+AK105+AP105+AU105+AZ105+BE105+BJ105+BO105+BT105+BY105+CD105+CI105+CN105+CS105+CX105+DC105+DH105),IF(Т_ФН="денна",Q105*$S$2+V105*$X$2+AA105*$AC$2+AF105*$AH$2+AK105*$AM$2+AP105*$AR$2,Q105+V105+AA105+AF105+AK105+AP105))</f>
        <v>0</v>
      </c>
      <c r="M105" s="506">
        <f>IF(Т_РВО="Перший бакалаврський",IF(Т_ФН="денна",R105*$S$2+W105*$X$2+AB105*$AC$2+AG105*$AH$2+AL105*$AM$2+AQ105*$AR$2+AV105*$AW$2+BA105*$BB$2+BF105*$BG$2+BK105*$BL$2+BP105*$BQ$2+BU105*$BV$2+BZ105*$CA$2+CE105*$CF$2,R105+W105+AB105+AG105+AL105+AQ105+AV105+BA105+BF105+BK105+BP105+BU105+BZ105+CE105+CJ105+CO105+CT105+CY105+DD105+DI105),IF(Т_ФН="денна",R105*$S$2+W105*$X$2+AB105*$AC$2+AG105*$AH$2+AL105*$AM$2+AQ105*$AR$2,R105+W105+AB105+AG105+AL105+AQ105))</f>
        <v>0</v>
      </c>
      <c r="N105" s="507">
        <f t="shared" si="123"/>
        <v>0</v>
      </c>
      <c r="O105" s="629">
        <f t="shared" si="81"/>
        <v>0</v>
      </c>
      <c r="P105" s="583"/>
      <c r="Q105" s="583"/>
      <c r="R105" s="583"/>
      <c r="S105" s="61"/>
      <c r="T105" s="629">
        <f t="shared" si="103"/>
        <v>0</v>
      </c>
      <c r="U105" s="583"/>
      <c r="V105" s="583"/>
      <c r="W105" s="583"/>
      <c r="X105" s="61"/>
      <c r="Y105" s="629">
        <f t="shared" si="104"/>
        <v>0</v>
      </c>
      <c r="Z105" s="590"/>
      <c r="AA105" s="590"/>
      <c r="AB105" s="590"/>
      <c r="AC105" s="76"/>
      <c r="AD105" s="629">
        <f t="shared" si="105"/>
        <v>0</v>
      </c>
      <c r="AE105" s="590"/>
      <c r="AF105" s="590"/>
      <c r="AG105" s="590"/>
      <c r="AH105" s="76"/>
      <c r="AI105" s="629">
        <f t="shared" si="106"/>
        <v>0</v>
      </c>
      <c r="AJ105" s="583"/>
      <c r="AK105" s="583"/>
      <c r="AL105" s="583"/>
      <c r="AM105" s="61"/>
      <c r="AN105" s="629">
        <f t="shared" si="107"/>
        <v>0</v>
      </c>
      <c r="AO105" s="583"/>
      <c r="AP105" s="583"/>
      <c r="AQ105" s="583"/>
      <c r="AR105" s="61"/>
      <c r="AS105" s="629">
        <f t="shared" si="108"/>
        <v>0</v>
      </c>
      <c r="AT105" s="583"/>
      <c r="AU105" s="583"/>
      <c r="AV105" s="583"/>
      <c r="AW105" s="61"/>
      <c r="AX105" s="629">
        <f t="shared" si="109"/>
        <v>0</v>
      </c>
      <c r="AY105" s="583"/>
      <c r="AZ105" s="583"/>
      <c r="BA105" s="583"/>
      <c r="BB105" s="61"/>
      <c r="BC105" s="629">
        <f t="shared" si="110"/>
        <v>0</v>
      </c>
      <c r="BD105" s="583"/>
      <c r="BE105" s="583"/>
      <c r="BF105" s="583"/>
      <c r="BG105" s="61"/>
      <c r="BH105" s="629">
        <f t="shared" si="111"/>
        <v>0</v>
      </c>
      <c r="BI105" s="583"/>
      <c r="BJ105" s="583"/>
      <c r="BK105" s="583"/>
      <c r="BL105" s="61"/>
      <c r="BM105" s="629">
        <f t="shared" si="112"/>
        <v>0</v>
      </c>
      <c r="BN105" s="583"/>
      <c r="BO105" s="583"/>
      <c r="BP105" s="583"/>
      <c r="BQ105" s="61"/>
      <c r="BR105" s="629">
        <f t="shared" si="113"/>
        <v>0</v>
      </c>
      <c r="BS105" s="583"/>
      <c r="BT105" s="583"/>
      <c r="BU105" s="583"/>
      <c r="BV105" s="61"/>
      <c r="BW105" s="629">
        <f t="shared" si="114"/>
        <v>0</v>
      </c>
      <c r="BX105" s="583"/>
      <c r="BY105" s="583"/>
      <c r="BZ105" s="583"/>
      <c r="CA105" s="61"/>
      <c r="CB105" s="629">
        <f t="shared" si="115"/>
        <v>0</v>
      </c>
      <c r="CC105" s="583"/>
      <c r="CD105" s="583"/>
      <c r="CE105" s="583"/>
      <c r="CF105" s="61"/>
      <c r="CG105" s="629">
        <f t="shared" si="116"/>
        <v>0</v>
      </c>
      <c r="CH105" s="583"/>
      <c r="CI105" s="583"/>
      <c r="CJ105" s="583"/>
      <c r="CK105" s="61"/>
      <c r="CL105" s="629">
        <f t="shared" si="117"/>
        <v>0</v>
      </c>
      <c r="CM105" s="583"/>
      <c r="CN105" s="583"/>
      <c r="CO105" s="583"/>
      <c r="CP105" s="629">
        <f t="shared" si="118"/>
        <v>0</v>
      </c>
      <c r="CQ105" s="60"/>
      <c r="CR105" s="583"/>
      <c r="CS105" s="583"/>
      <c r="CT105" s="583"/>
      <c r="CU105" s="61"/>
      <c r="CV105" s="629">
        <f t="shared" si="119"/>
        <v>0</v>
      </c>
      <c r="CW105" s="583"/>
      <c r="CX105" s="583"/>
      <c r="CY105" s="583"/>
      <c r="CZ105" s="61"/>
      <c r="DA105" s="629">
        <f t="shared" si="120"/>
        <v>0</v>
      </c>
      <c r="DB105" s="583"/>
      <c r="DC105" s="583"/>
      <c r="DD105" s="583"/>
      <c r="DE105" s="61"/>
      <c r="DF105" s="629">
        <f t="shared" si="121"/>
        <v>0</v>
      </c>
      <c r="DG105" s="583"/>
      <c r="DH105" s="583"/>
      <c r="DI105" s="583"/>
      <c r="DJ105" s="71"/>
    </row>
    <row r="106" spans="1:114" s="63" customFormat="1" ht="15.95" customHeight="1" x14ac:dyDescent="0.25">
      <c r="A106" s="178" t="s">
        <v>295</v>
      </c>
      <c r="B106" s="160" t="s">
        <v>296</v>
      </c>
      <c r="C106" s="193"/>
      <c r="D106" s="55"/>
      <c r="E106" s="56"/>
      <c r="F106" s="183"/>
      <c r="G106" s="196"/>
      <c r="H106" s="208"/>
      <c r="I106" s="483">
        <f t="shared" si="122"/>
        <v>0</v>
      </c>
      <c r="J106" s="506">
        <f>IF(Т_РВО="Перший бакалаврський",IF(Т_ФН="денна",O106*$S$2+T106*$X$2+Y106*$AC$2+AD106*$AH$2+AI106*$AM$2+AN106*$AR$2+AS106*$AW$2+AX106*$BB$2+BC106*$BG$2+BH106*$BL$2+BM106*$BQ$2+BR106*$BV$2+BW106*$CA$2+CB106*$CF$2,O106+T106+Y106+AD106+AI106+AN106+AS106+AX106+BC106+BH106+BM106+BR106+BW106+CB106+CG106+CL106+CQ106+CV106+DA106+DF106),IF(Т_ФН="денна",O106*$S$2+T106*$X$2+Y106*$AC$2+AD106*$AH$2+AI106*$AM$2+AN106*$AR$2,O106+T106+Y106+AD106+AI106+AN106))</f>
        <v>0</v>
      </c>
      <c r="K106" s="506">
        <f>IF(Т_РВО="Перший бакалаврський",IF(Т_ФН="денна",P106*$S$2+U106*$X$2+Z106*$AC$2+AE106*$AH$2+AJ106*$AM$2+AO106*$AR$2+AT106*$AW$2+AY106*$BB$2+BD106*$BG$2+BI106*$BL$2+BN106*$BQ$2+BS106*$BV$2+BX106*$CA$2+CC106*$CF$2,P106+U106+Z106+AE106+AJ106+AO106+AT106+AY106+BD106+BI106+BN106+BS106+BX106+CC106+CH106+CM106+CR106+CW106+DB106+DG106),IF(Т_ФН="денна",P106*$S$2+U106*$X$2+Z106*$AC$2+AE106*$AH$2+AJ106*$AM$2+AO106*$AR$2,P106+U106+Z106+AE106+AJ106+AO106))</f>
        <v>0</v>
      </c>
      <c r="L106" s="506">
        <f>IF(Т_РВО="Перший бакалаврський",IF(Т_ФН="денна",Q106*$S$2+V106*$X$2+AA106*$AC$2+AF106*$AH$2+AK106*$AM$2+AP106*$AR$2+AU106*$AW$2+AZ106*$BB$2+BE106*$BG$2+BJ106*$BL$2+BO106*$BQ$2+BT106*$BV$2+BY106*$CA$2+CD106*$CF$2,Q106+V106+AA106+AF106+AK106+AP106+AU106+AZ106+BE106+BJ106+BO106+BT106+BY106+CD106+CI106+CN106+CS106+CX106+DC106+DH106),IF(Т_ФН="денна",Q106*$S$2+V106*$X$2+AA106*$AC$2+AF106*$AH$2+AK106*$AM$2+AP106*$AR$2,Q106+V106+AA106+AF106+AK106+AP106))</f>
        <v>0</v>
      </c>
      <c r="M106" s="506">
        <f>IF(Т_РВО="Перший бакалаврський",IF(Т_ФН="денна",R106*$S$2+W106*$X$2+AB106*$AC$2+AG106*$AH$2+AL106*$AM$2+AQ106*$AR$2+AV106*$AW$2+BA106*$BB$2+BF106*$BG$2+BK106*$BL$2+BP106*$BQ$2+BU106*$BV$2+BZ106*$CA$2+CE106*$CF$2,R106+W106+AB106+AG106+AL106+AQ106+AV106+BA106+BF106+BK106+BP106+BU106+BZ106+CE106+CJ106+CO106+CT106+CY106+DD106+DI106),IF(Т_ФН="денна",R106*$S$2+W106*$X$2+AB106*$AC$2+AG106*$AH$2+AL106*$AM$2+AQ106*$AR$2,R106+W106+AB106+AG106+AL106+AQ106))</f>
        <v>0</v>
      </c>
      <c r="N106" s="507">
        <f t="shared" si="123"/>
        <v>0</v>
      </c>
      <c r="O106" s="629">
        <f t="shared" si="81"/>
        <v>0</v>
      </c>
      <c r="P106" s="583"/>
      <c r="Q106" s="583"/>
      <c r="R106" s="583"/>
      <c r="S106" s="61"/>
      <c r="T106" s="629">
        <f t="shared" si="103"/>
        <v>0</v>
      </c>
      <c r="U106" s="583"/>
      <c r="V106" s="583"/>
      <c r="W106" s="583"/>
      <c r="X106" s="61"/>
      <c r="Y106" s="629">
        <f t="shared" si="104"/>
        <v>0</v>
      </c>
      <c r="Z106" s="590"/>
      <c r="AA106" s="590"/>
      <c r="AB106" s="590"/>
      <c r="AC106" s="76"/>
      <c r="AD106" s="629">
        <f t="shared" si="105"/>
        <v>0</v>
      </c>
      <c r="AE106" s="590"/>
      <c r="AF106" s="590"/>
      <c r="AG106" s="590"/>
      <c r="AH106" s="76"/>
      <c r="AI106" s="629">
        <f t="shared" si="106"/>
        <v>0</v>
      </c>
      <c r="AJ106" s="583"/>
      <c r="AK106" s="583"/>
      <c r="AL106" s="583"/>
      <c r="AM106" s="61"/>
      <c r="AN106" s="629">
        <f t="shared" si="107"/>
        <v>0</v>
      </c>
      <c r="AO106" s="583"/>
      <c r="AP106" s="583"/>
      <c r="AQ106" s="583"/>
      <c r="AR106" s="61"/>
      <c r="AS106" s="629">
        <f t="shared" si="108"/>
        <v>0</v>
      </c>
      <c r="AT106" s="583"/>
      <c r="AU106" s="583"/>
      <c r="AV106" s="583"/>
      <c r="AW106" s="61"/>
      <c r="AX106" s="629">
        <f t="shared" si="109"/>
        <v>0</v>
      </c>
      <c r="AY106" s="583"/>
      <c r="AZ106" s="583"/>
      <c r="BA106" s="583"/>
      <c r="BB106" s="61"/>
      <c r="BC106" s="629">
        <f t="shared" si="110"/>
        <v>0</v>
      </c>
      <c r="BD106" s="583"/>
      <c r="BE106" s="583"/>
      <c r="BF106" s="583"/>
      <c r="BG106" s="61"/>
      <c r="BH106" s="629">
        <f t="shared" si="111"/>
        <v>0</v>
      </c>
      <c r="BI106" s="583"/>
      <c r="BJ106" s="583"/>
      <c r="BK106" s="583"/>
      <c r="BL106" s="61"/>
      <c r="BM106" s="629">
        <f t="shared" si="112"/>
        <v>0</v>
      </c>
      <c r="BN106" s="583"/>
      <c r="BO106" s="583"/>
      <c r="BP106" s="583"/>
      <c r="BQ106" s="61"/>
      <c r="BR106" s="629">
        <f t="shared" si="113"/>
        <v>0</v>
      </c>
      <c r="BS106" s="583"/>
      <c r="BT106" s="583"/>
      <c r="BU106" s="583"/>
      <c r="BV106" s="61"/>
      <c r="BW106" s="629">
        <f t="shared" si="114"/>
        <v>0</v>
      </c>
      <c r="BX106" s="583"/>
      <c r="BY106" s="583"/>
      <c r="BZ106" s="583"/>
      <c r="CA106" s="61"/>
      <c r="CB106" s="629">
        <f t="shared" si="115"/>
        <v>0</v>
      </c>
      <c r="CC106" s="583"/>
      <c r="CD106" s="583"/>
      <c r="CE106" s="583"/>
      <c r="CF106" s="61"/>
      <c r="CG106" s="629">
        <f t="shared" si="116"/>
        <v>0</v>
      </c>
      <c r="CH106" s="583"/>
      <c r="CI106" s="583"/>
      <c r="CJ106" s="583"/>
      <c r="CK106" s="61"/>
      <c r="CL106" s="629">
        <f t="shared" si="117"/>
        <v>0</v>
      </c>
      <c r="CM106" s="583"/>
      <c r="CN106" s="583"/>
      <c r="CO106" s="583"/>
      <c r="CP106" s="629">
        <f t="shared" si="118"/>
        <v>0</v>
      </c>
      <c r="CQ106" s="60"/>
      <c r="CR106" s="583"/>
      <c r="CS106" s="583"/>
      <c r="CT106" s="583"/>
      <c r="CU106" s="61"/>
      <c r="CV106" s="629">
        <f t="shared" si="119"/>
        <v>0</v>
      </c>
      <c r="CW106" s="583"/>
      <c r="CX106" s="583"/>
      <c r="CY106" s="583"/>
      <c r="CZ106" s="61"/>
      <c r="DA106" s="629">
        <f t="shared" si="120"/>
        <v>0</v>
      </c>
      <c r="DB106" s="583"/>
      <c r="DC106" s="583"/>
      <c r="DD106" s="583"/>
      <c r="DE106" s="61"/>
      <c r="DF106" s="629">
        <f t="shared" si="121"/>
        <v>0</v>
      </c>
      <c r="DG106" s="583"/>
      <c r="DH106" s="583"/>
      <c r="DI106" s="583"/>
      <c r="DJ106" s="71"/>
    </row>
    <row r="107" spans="1:114" s="63" customFormat="1" ht="15.95" customHeight="1" x14ac:dyDescent="0.25">
      <c r="A107" s="178" t="s">
        <v>297</v>
      </c>
      <c r="B107" s="160" t="s">
        <v>298</v>
      </c>
      <c r="C107" s="193"/>
      <c r="D107" s="55"/>
      <c r="E107" s="56"/>
      <c r="F107" s="183"/>
      <c r="G107" s="196"/>
      <c r="H107" s="208"/>
      <c r="I107" s="483">
        <f t="shared" si="122"/>
        <v>0</v>
      </c>
      <c r="J107" s="506">
        <f>IF(Т_РВО="Перший бакалаврський",IF(Т_ФН="денна",O107*$S$2+T107*$X$2+Y107*$AC$2+AD107*$AH$2+AI107*$AM$2+AN107*$AR$2+AS107*$AW$2+AX107*$BB$2+BC107*$BG$2+BH107*$BL$2+BM107*$BQ$2+BR107*$BV$2+BW107*$CA$2+CB107*$CF$2,O107+T107+Y107+AD107+AI107+AN107+AS107+AX107+BC107+BH107+BM107+BR107+BW107+CB107+CG107+CL107+CQ107+CV107+DA107+DF107),IF(Т_ФН="денна",O107*$S$2+T107*$X$2+Y107*$AC$2+AD107*$AH$2+AI107*$AM$2+AN107*$AR$2,O107+T107+Y107+AD107+AI107+AN107))</f>
        <v>0</v>
      </c>
      <c r="K107" s="506">
        <f>IF(Т_РВО="Перший бакалаврський",IF(Т_ФН="денна",P107*$S$2+U107*$X$2+Z107*$AC$2+AE107*$AH$2+AJ107*$AM$2+AO107*$AR$2+AT107*$AW$2+AY107*$BB$2+BD107*$BG$2+BI107*$BL$2+BN107*$BQ$2+BS107*$BV$2+BX107*$CA$2+CC107*$CF$2,P107+U107+Z107+AE107+AJ107+AO107+AT107+AY107+BD107+BI107+BN107+BS107+BX107+CC107+CH107+CM107+CR107+CW107+DB107+DG107),IF(Т_ФН="денна",P107*$S$2+U107*$X$2+Z107*$AC$2+AE107*$AH$2+AJ107*$AM$2+AO107*$AR$2,P107+U107+Z107+AE107+AJ107+AO107))</f>
        <v>0</v>
      </c>
      <c r="L107" s="506">
        <f>IF(Т_РВО="Перший бакалаврський",IF(Т_ФН="денна",Q107*$S$2+V107*$X$2+AA107*$AC$2+AF107*$AH$2+AK107*$AM$2+AP107*$AR$2+AU107*$AW$2+AZ107*$BB$2+BE107*$BG$2+BJ107*$BL$2+BO107*$BQ$2+BT107*$BV$2+BY107*$CA$2+CD107*$CF$2,Q107+V107+AA107+AF107+AK107+AP107+AU107+AZ107+BE107+BJ107+BO107+BT107+BY107+CD107+CI107+CN107+CS107+CX107+DC107+DH107),IF(Т_ФН="денна",Q107*$S$2+V107*$X$2+AA107*$AC$2+AF107*$AH$2+AK107*$AM$2+AP107*$AR$2,Q107+V107+AA107+AF107+AK107+AP107))</f>
        <v>0</v>
      </c>
      <c r="M107" s="506">
        <f>IF(Т_РВО="Перший бакалаврський",IF(Т_ФН="денна",R107*$S$2+W107*$X$2+AB107*$AC$2+AG107*$AH$2+AL107*$AM$2+AQ107*$AR$2+AV107*$AW$2+BA107*$BB$2+BF107*$BG$2+BK107*$BL$2+BP107*$BQ$2+BU107*$BV$2+BZ107*$CA$2+CE107*$CF$2,R107+W107+AB107+AG107+AL107+AQ107+AV107+BA107+BF107+BK107+BP107+BU107+BZ107+CE107+CJ107+CO107+CT107+CY107+DD107+DI107),IF(Т_ФН="денна",R107*$S$2+W107*$X$2+AB107*$AC$2+AG107*$AH$2+AL107*$AM$2+AQ107*$AR$2,R107+W107+AB107+AG107+AL107+AQ107))</f>
        <v>0</v>
      </c>
      <c r="N107" s="507">
        <f t="shared" si="123"/>
        <v>0</v>
      </c>
      <c r="O107" s="629">
        <f t="shared" si="81"/>
        <v>0</v>
      </c>
      <c r="P107" s="583"/>
      <c r="Q107" s="583"/>
      <c r="R107" s="583"/>
      <c r="S107" s="61"/>
      <c r="T107" s="629">
        <f t="shared" si="103"/>
        <v>0</v>
      </c>
      <c r="U107" s="583"/>
      <c r="V107" s="583"/>
      <c r="W107" s="583"/>
      <c r="X107" s="61"/>
      <c r="Y107" s="629">
        <f t="shared" si="104"/>
        <v>0</v>
      </c>
      <c r="Z107" s="590"/>
      <c r="AA107" s="590"/>
      <c r="AB107" s="590"/>
      <c r="AC107" s="76"/>
      <c r="AD107" s="629">
        <f t="shared" si="105"/>
        <v>0</v>
      </c>
      <c r="AE107" s="590"/>
      <c r="AF107" s="590"/>
      <c r="AG107" s="590"/>
      <c r="AH107" s="76"/>
      <c r="AI107" s="629">
        <f t="shared" si="106"/>
        <v>0</v>
      </c>
      <c r="AJ107" s="583"/>
      <c r="AK107" s="583"/>
      <c r="AL107" s="583"/>
      <c r="AM107" s="61"/>
      <c r="AN107" s="629">
        <f t="shared" si="107"/>
        <v>0</v>
      </c>
      <c r="AO107" s="583"/>
      <c r="AP107" s="583"/>
      <c r="AQ107" s="583"/>
      <c r="AR107" s="61"/>
      <c r="AS107" s="629">
        <f t="shared" si="108"/>
        <v>0</v>
      </c>
      <c r="AT107" s="583"/>
      <c r="AU107" s="583"/>
      <c r="AV107" s="583"/>
      <c r="AW107" s="61"/>
      <c r="AX107" s="629">
        <f t="shared" si="109"/>
        <v>0</v>
      </c>
      <c r="AY107" s="583"/>
      <c r="AZ107" s="583"/>
      <c r="BA107" s="583"/>
      <c r="BB107" s="61"/>
      <c r="BC107" s="629">
        <f t="shared" si="110"/>
        <v>0</v>
      </c>
      <c r="BD107" s="583"/>
      <c r="BE107" s="583"/>
      <c r="BF107" s="583"/>
      <c r="BG107" s="61"/>
      <c r="BH107" s="629">
        <f t="shared" si="111"/>
        <v>0</v>
      </c>
      <c r="BI107" s="583"/>
      <c r="BJ107" s="583"/>
      <c r="BK107" s="583"/>
      <c r="BL107" s="61"/>
      <c r="BM107" s="629">
        <f t="shared" si="112"/>
        <v>0</v>
      </c>
      <c r="BN107" s="583"/>
      <c r="BO107" s="583"/>
      <c r="BP107" s="583"/>
      <c r="BQ107" s="61"/>
      <c r="BR107" s="629">
        <f t="shared" si="113"/>
        <v>0</v>
      </c>
      <c r="BS107" s="583"/>
      <c r="BT107" s="583"/>
      <c r="BU107" s="583"/>
      <c r="BV107" s="61"/>
      <c r="BW107" s="629">
        <f t="shared" si="114"/>
        <v>0</v>
      </c>
      <c r="BX107" s="583"/>
      <c r="BY107" s="583"/>
      <c r="BZ107" s="583"/>
      <c r="CA107" s="61"/>
      <c r="CB107" s="629">
        <f t="shared" si="115"/>
        <v>0</v>
      </c>
      <c r="CC107" s="583"/>
      <c r="CD107" s="583"/>
      <c r="CE107" s="583"/>
      <c r="CF107" s="61"/>
      <c r="CG107" s="629">
        <f t="shared" si="116"/>
        <v>0</v>
      </c>
      <c r="CH107" s="583"/>
      <c r="CI107" s="583"/>
      <c r="CJ107" s="583"/>
      <c r="CK107" s="61"/>
      <c r="CL107" s="629">
        <f t="shared" si="117"/>
        <v>0</v>
      </c>
      <c r="CM107" s="583"/>
      <c r="CN107" s="583"/>
      <c r="CO107" s="583"/>
      <c r="CP107" s="629">
        <f t="shared" si="118"/>
        <v>0</v>
      </c>
      <c r="CQ107" s="60"/>
      <c r="CR107" s="583"/>
      <c r="CS107" s="583"/>
      <c r="CT107" s="583"/>
      <c r="CU107" s="61"/>
      <c r="CV107" s="629">
        <f t="shared" si="119"/>
        <v>0</v>
      </c>
      <c r="CW107" s="583"/>
      <c r="CX107" s="583"/>
      <c r="CY107" s="583"/>
      <c r="CZ107" s="61"/>
      <c r="DA107" s="629">
        <f t="shared" si="120"/>
        <v>0</v>
      </c>
      <c r="DB107" s="583"/>
      <c r="DC107" s="583"/>
      <c r="DD107" s="583"/>
      <c r="DE107" s="61"/>
      <c r="DF107" s="629">
        <f t="shared" si="121"/>
        <v>0</v>
      </c>
      <c r="DG107" s="583"/>
      <c r="DH107" s="583"/>
      <c r="DI107" s="583"/>
      <c r="DJ107" s="71"/>
    </row>
    <row r="108" spans="1:114" s="63" customFormat="1" ht="15.95" customHeight="1" x14ac:dyDescent="0.25">
      <c r="A108" s="178" t="s">
        <v>299</v>
      </c>
      <c r="B108" s="160" t="s">
        <v>300</v>
      </c>
      <c r="C108" s="193"/>
      <c r="D108" s="55"/>
      <c r="E108" s="56"/>
      <c r="F108" s="56"/>
      <c r="G108" s="196"/>
      <c r="H108" s="64"/>
      <c r="I108" s="483">
        <f>H108*30</f>
        <v>0</v>
      </c>
      <c r="J108" s="506">
        <f>IF(Т_РВО="Перший бакалаврський",IF(Т_ФН="денна",O108*$S$2+T108*$X$2+Y108*$AC$2+AD108*$AH$2+AI108*$AM$2+AN108*$AR$2+AS108*$AW$2+AX108*$BB$2+BC108*$BG$2+BH108*$BL$2+BM108*$BQ$2+BR108*$BV$2+BW108*$CA$2+CB108*$CF$2,O108+T108+Y108+AD108+AI108+AN108+AS108+AX108+BC108+BH108+BM108+BR108+BW108+CB108+CG108+CL108+CQ108+CV108+DA108+DF108),IF(Т_ФН="денна",O108*$S$2+T108*$X$2+Y108*$AC$2+AD108*$AH$2+AI108*$AM$2+AN108*$AR$2,O108+T108+Y108+AD108+AI108+AN108))</f>
        <v>0</v>
      </c>
      <c r="K108" s="506">
        <f>IF(Т_РВО="Перший бакалаврський",IF(Т_ФН="денна",P108*$S$2+U108*$X$2+Z108*$AC$2+AE108*$AH$2+AJ108*$AM$2+AO108*$AR$2+AT108*$AW$2+AY108*$BB$2+BD108*$BG$2+BI108*$BL$2+BN108*$BQ$2+BS108*$BV$2+BX108*$CA$2+CC108*$CF$2,P108+U108+Z108+AE108+AJ108+AO108+AT108+AY108+BD108+BI108+BN108+BS108+BX108+CC108+CH108+CM108+CR108+CW108+DB108+DG108),IF(Т_ФН="денна",P108*$S$2+U108*$X$2+Z108*$AC$2+AE108*$AH$2+AJ108*$AM$2+AO108*$AR$2,P108+U108+Z108+AE108+AJ108+AO108))</f>
        <v>0</v>
      </c>
      <c r="L108" s="506">
        <f>IF(Т_РВО="Перший бакалаврський",IF(Т_ФН="денна",Q108*$S$2+V108*$X$2+AA108*$AC$2+AF108*$AH$2+AK108*$AM$2+AP108*$AR$2+AU108*$AW$2+AZ108*$BB$2+BE108*$BG$2+BJ108*$BL$2+BO108*$BQ$2+BT108*$BV$2+BY108*$CA$2+CD108*$CF$2,Q108+V108+AA108+AF108+AK108+AP108+AU108+AZ108+BE108+BJ108+BO108+BT108+BY108+CD108+CI108+CN108+CS108+CX108+DC108+DH108),IF(Т_ФН="денна",Q108*$S$2+V108*$X$2+AA108*$AC$2+AF108*$AH$2+AK108*$AM$2+AP108*$AR$2,Q108+V108+AA108+AF108+AK108+AP108))</f>
        <v>0</v>
      </c>
      <c r="M108" s="506">
        <f>IF(Т_РВО="Перший бакалаврський",IF(Т_ФН="денна",R108*$S$2+W108*$X$2+AB108*$AC$2+AG108*$AH$2+AL108*$AM$2+AQ108*$AR$2+AV108*$AW$2+BA108*$BB$2+BF108*$BG$2+BK108*$BL$2+BP108*$BQ$2+BU108*$BV$2+BZ108*$CA$2+CE108*$CF$2,R108+W108+AB108+AG108+AL108+AQ108+AV108+BA108+BF108+BK108+BP108+BU108+BZ108+CE108+CJ108+CO108+CT108+CY108+DD108+DI108),IF(Т_ФН="денна",R108*$S$2+W108*$X$2+AB108*$AC$2+AG108*$AH$2+AL108*$AM$2+AQ108*$AR$2,R108+W108+AB108+AG108+AL108+AQ108))</f>
        <v>0</v>
      </c>
      <c r="N108" s="507">
        <f>I108-J108</f>
        <v>0</v>
      </c>
      <c r="O108" s="629">
        <f t="shared" si="81"/>
        <v>0</v>
      </c>
      <c r="P108" s="585"/>
      <c r="Q108" s="585"/>
      <c r="R108" s="585"/>
      <c r="S108" s="70"/>
      <c r="T108" s="629">
        <f t="shared" si="103"/>
        <v>0</v>
      </c>
      <c r="U108" s="585"/>
      <c r="V108" s="585"/>
      <c r="W108" s="585"/>
      <c r="X108" s="70"/>
      <c r="Y108" s="629">
        <f t="shared" si="104"/>
        <v>0</v>
      </c>
      <c r="Z108" s="592"/>
      <c r="AA108" s="592"/>
      <c r="AB108" s="592"/>
      <c r="AC108" s="200"/>
      <c r="AD108" s="629">
        <f t="shared" si="105"/>
        <v>0</v>
      </c>
      <c r="AE108" s="592"/>
      <c r="AF108" s="592"/>
      <c r="AG108" s="592"/>
      <c r="AH108" s="200"/>
      <c r="AI108" s="629">
        <f t="shared" si="106"/>
        <v>0</v>
      </c>
      <c r="AJ108" s="585"/>
      <c r="AK108" s="585"/>
      <c r="AL108" s="585"/>
      <c r="AM108" s="70"/>
      <c r="AN108" s="629">
        <f t="shared" si="107"/>
        <v>0</v>
      </c>
      <c r="AO108" s="585"/>
      <c r="AP108" s="585"/>
      <c r="AQ108" s="585"/>
      <c r="AR108" s="70"/>
      <c r="AS108" s="629">
        <f t="shared" si="108"/>
        <v>0</v>
      </c>
      <c r="AT108" s="585"/>
      <c r="AU108" s="585"/>
      <c r="AV108" s="585"/>
      <c r="AW108" s="70"/>
      <c r="AX108" s="629">
        <f t="shared" si="109"/>
        <v>0</v>
      </c>
      <c r="AY108" s="585"/>
      <c r="AZ108" s="585"/>
      <c r="BA108" s="585"/>
      <c r="BB108" s="70"/>
      <c r="BC108" s="629">
        <f t="shared" si="110"/>
        <v>0</v>
      </c>
      <c r="BD108" s="585"/>
      <c r="BE108" s="585"/>
      <c r="BF108" s="585"/>
      <c r="BG108" s="70"/>
      <c r="BH108" s="629">
        <f t="shared" si="111"/>
        <v>0</v>
      </c>
      <c r="BI108" s="585"/>
      <c r="BJ108" s="585"/>
      <c r="BK108" s="585"/>
      <c r="BL108" s="70"/>
      <c r="BM108" s="629">
        <f t="shared" si="112"/>
        <v>0</v>
      </c>
      <c r="BN108" s="585"/>
      <c r="BO108" s="585"/>
      <c r="BP108" s="585"/>
      <c r="BQ108" s="70"/>
      <c r="BR108" s="629">
        <f t="shared" si="113"/>
        <v>0</v>
      </c>
      <c r="BS108" s="585"/>
      <c r="BT108" s="585"/>
      <c r="BU108" s="585"/>
      <c r="BV108" s="70"/>
      <c r="BW108" s="629">
        <f t="shared" si="114"/>
        <v>0</v>
      </c>
      <c r="BX108" s="585"/>
      <c r="BY108" s="585"/>
      <c r="BZ108" s="585"/>
      <c r="CA108" s="70"/>
      <c r="CB108" s="629">
        <f t="shared" si="115"/>
        <v>0</v>
      </c>
      <c r="CC108" s="585"/>
      <c r="CD108" s="585"/>
      <c r="CE108" s="585"/>
      <c r="CF108" s="70"/>
      <c r="CG108" s="629">
        <f t="shared" si="116"/>
        <v>0</v>
      </c>
      <c r="CH108" s="585"/>
      <c r="CI108" s="585"/>
      <c r="CJ108" s="585"/>
      <c r="CK108" s="70"/>
      <c r="CL108" s="629">
        <f t="shared" si="117"/>
        <v>0</v>
      </c>
      <c r="CM108" s="585"/>
      <c r="CN108" s="585"/>
      <c r="CO108" s="585"/>
      <c r="CP108" s="629">
        <f t="shared" si="118"/>
        <v>0</v>
      </c>
      <c r="CQ108" s="69"/>
      <c r="CR108" s="585"/>
      <c r="CS108" s="585"/>
      <c r="CT108" s="585"/>
      <c r="CU108" s="70"/>
      <c r="CV108" s="629">
        <f t="shared" si="119"/>
        <v>0</v>
      </c>
      <c r="CW108" s="585"/>
      <c r="CX108" s="585"/>
      <c r="CY108" s="585"/>
      <c r="CZ108" s="70"/>
      <c r="DA108" s="629">
        <f t="shared" si="120"/>
        <v>0</v>
      </c>
      <c r="DB108" s="585"/>
      <c r="DC108" s="585"/>
      <c r="DD108" s="585"/>
      <c r="DE108" s="70"/>
      <c r="DF108" s="629">
        <f t="shared" si="121"/>
        <v>0</v>
      </c>
      <c r="DG108" s="585"/>
      <c r="DH108" s="585"/>
      <c r="DI108" s="585"/>
      <c r="DJ108" s="71"/>
    </row>
    <row r="109" spans="1:114" s="63" customFormat="1" ht="15.95" customHeight="1" x14ac:dyDescent="0.25">
      <c r="A109" s="178"/>
      <c r="B109" s="160"/>
      <c r="C109" s="54"/>
      <c r="D109" s="59"/>
      <c r="E109" s="201"/>
      <c r="F109" s="202"/>
      <c r="G109" s="57"/>
      <c r="H109" s="58"/>
      <c r="I109" s="483">
        <f>H109*30</f>
        <v>0</v>
      </c>
      <c r="J109" s="506">
        <f>IF(Т_РВО="Перший бакалаврський",IF(Т_ФН="денна",O109*$S$2+T109*$X$2+Y109*$AC$2+AD109*$AH$2+AI109*$AM$2+AN109*$AR$2+AS109*$AW$2+AX109*$BB$2+BC109*$BG$2+BH109*$BL$2+BM109*$BQ$2+BR109*$BV$2+BW109*$CA$2+CB109*$CF$2,O109+T109+Y109+AD109+AI109+AN109+AS109+AX109+BC109+BH109+BM109+BR109+BW109+CB109+CG109+CL109+CQ109+CV109+DA109+DF109),IF(Т_ФН="денна",O109*$S$2+T109*$X$2+Y109*$AC$2+AD109*$AH$2+AI109*$AM$2+AN109*$AR$2,O109+T109+Y109+AD109+AI109+AN109))</f>
        <v>0</v>
      </c>
      <c r="K109" s="506">
        <f>IF(Т_РВО="Перший бакалаврський",IF(Т_ФН="денна",P109*$S$2+U109*$X$2+Z109*$AC$2+AE109*$AH$2+AJ109*$AM$2+AO109*$AR$2+AT109*$AW$2+AY109*$BB$2+BD109*$BG$2+BI109*$BL$2+BN109*$BQ$2+BS109*$BV$2+BX109*$CA$2+CC109*$CF$2,P109+U109+Z109+AE109+AJ109+AO109+AT109+AY109+BD109+BI109+BN109+BS109+BX109+CC109+CH109+CM109+CR109+CW109+DB109+DG109),IF(Т_ФН="денна",P109*$S$2+U109*$X$2+Z109*$AC$2+AE109*$AH$2+AJ109*$AM$2+AO109*$AR$2,P109+U109+Z109+AE109+AJ109+AO109))</f>
        <v>0</v>
      </c>
      <c r="L109" s="506">
        <f>IF(Т_РВО="Перший бакалаврський",IF(Т_ФН="денна",Q109*$S$2+V109*$X$2+AA109*$AC$2+AF109*$AH$2+AK109*$AM$2+AP109*$AR$2+AU109*$AW$2+AZ109*$BB$2+BE109*$BG$2+BJ109*$BL$2+BO109*$BQ$2+BT109*$BV$2+BY109*$CA$2+CD109*$CF$2,Q109+V109+AA109+AF109+AK109+AP109+AU109+AZ109+BE109+BJ109+BO109+BT109+BY109+CD109+CI109+CN109+CS109+CX109+DC109+DH109),IF(Т_ФН="денна",Q109*$S$2+V109*$X$2+AA109*$AC$2+AF109*$AH$2+AK109*$AM$2+AP109*$AR$2,Q109+V109+AA109+AF109+AK109+AP109))</f>
        <v>0</v>
      </c>
      <c r="M109" s="506">
        <f>IF(Т_РВО="Перший бакалаврський",IF(Т_ФН="денна",R109*$S$2+W109*$X$2+AB109*$AC$2+AG109*$AH$2+AL109*$AM$2+AQ109*$AR$2+AV109*$AW$2+BA109*$BB$2+BF109*$BG$2+BK109*$BL$2+BP109*$BQ$2+BU109*$BV$2+BZ109*$CA$2+CE109*$CF$2,R109+W109+AB109+AG109+AL109+AQ109+AV109+BA109+BF109+BK109+BP109+BU109+BZ109+CE109+CJ109+CO109+CT109+CY109+DD109+DI109),IF(Т_ФН="денна",R109*$S$2+W109*$X$2+AB109*$AC$2+AG109*$AH$2+AL109*$AM$2+AQ109*$AR$2,R109+W109+AB109+AG109+AL109+AQ109))</f>
        <v>0</v>
      </c>
      <c r="N109" s="507">
        <f>I109-J109</f>
        <v>0</v>
      </c>
      <c r="O109" s="629">
        <f t="shared" si="81"/>
        <v>0</v>
      </c>
      <c r="P109" s="583"/>
      <c r="Q109" s="583"/>
      <c r="R109" s="583"/>
      <c r="S109" s="61"/>
      <c r="T109" s="629">
        <f t="shared" si="103"/>
        <v>0</v>
      </c>
      <c r="U109" s="583"/>
      <c r="V109" s="583"/>
      <c r="W109" s="583"/>
      <c r="X109" s="61"/>
      <c r="Y109" s="629">
        <f t="shared" si="104"/>
        <v>0</v>
      </c>
      <c r="Z109" s="583"/>
      <c r="AA109" s="583"/>
      <c r="AB109" s="583"/>
      <c r="AC109" s="61"/>
      <c r="AD109" s="629">
        <f t="shared" si="105"/>
        <v>0</v>
      </c>
      <c r="AE109" s="583"/>
      <c r="AF109" s="583"/>
      <c r="AG109" s="583"/>
      <c r="AH109" s="61"/>
      <c r="AI109" s="629">
        <f t="shared" si="106"/>
        <v>0</v>
      </c>
      <c r="AJ109" s="590"/>
      <c r="AK109" s="590"/>
      <c r="AL109" s="590"/>
      <c r="AM109" s="76"/>
      <c r="AN109" s="629">
        <f t="shared" si="107"/>
        <v>0</v>
      </c>
      <c r="AO109" s="583"/>
      <c r="AP109" s="583"/>
      <c r="AQ109" s="583"/>
      <c r="AR109" s="61"/>
      <c r="AS109" s="629">
        <f t="shared" si="108"/>
        <v>0</v>
      </c>
      <c r="AT109" s="583"/>
      <c r="AU109" s="583"/>
      <c r="AV109" s="583"/>
      <c r="AW109" s="61"/>
      <c r="AX109" s="629">
        <f t="shared" si="109"/>
        <v>0</v>
      </c>
      <c r="AY109" s="583"/>
      <c r="AZ109" s="583"/>
      <c r="BA109" s="583"/>
      <c r="BB109" s="61"/>
      <c r="BC109" s="629">
        <f t="shared" si="110"/>
        <v>0</v>
      </c>
      <c r="BD109" s="583"/>
      <c r="BE109" s="583"/>
      <c r="BF109" s="583"/>
      <c r="BG109" s="61"/>
      <c r="BH109" s="629">
        <f t="shared" si="111"/>
        <v>0</v>
      </c>
      <c r="BI109" s="583"/>
      <c r="BJ109" s="583"/>
      <c r="BK109" s="583"/>
      <c r="BL109" s="61"/>
      <c r="BM109" s="629">
        <f t="shared" si="112"/>
        <v>0</v>
      </c>
      <c r="BN109" s="583"/>
      <c r="BO109" s="583"/>
      <c r="BP109" s="583"/>
      <c r="BQ109" s="61"/>
      <c r="BR109" s="629">
        <f t="shared" si="113"/>
        <v>0</v>
      </c>
      <c r="BS109" s="583"/>
      <c r="BT109" s="583"/>
      <c r="BU109" s="583"/>
      <c r="BV109" s="61"/>
      <c r="BW109" s="629">
        <f t="shared" si="114"/>
        <v>0</v>
      </c>
      <c r="BX109" s="583"/>
      <c r="BY109" s="583"/>
      <c r="BZ109" s="583"/>
      <c r="CA109" s="61"/>
      <c r="CB109" s="629">
        <f t="shared" si="115"/>
        <v>0</v>
      </c>
      <c r="CC109" s="583"/>
      <c r="CD109" s="583"/>
      <c r="CE109" s="583"/>
      <c r="CF109" s="61"/>
      <c r="CG109" s="629">
        <f t="shared" si="116"/>
        <v>0</v>
      </c>
      <c r="CH109" s="583"/>
      <c r="CI109" s="583"/>
      <c r="CJ109" s="583"/>
      <c r="CK109" s="61"/>
      <c r="CL109" s="629">
        <f t="shared" si="117"/>
        <v>0</v>
      </c>
      <c r="CM109" s="583"/>
      <c r="CN109" s="583"/>
      <c r="CO109" s="583"/>
      <c r="CP109" s="629">
        <f t="shared" si="118"/>
        <v>0</v>
      </c>
      <c r="CQ109" s="60"/>
      <c r="CR109" s="583"/>
      <c r="CS109" s="583"/>
      <c r="CT109" s="583"/>
      <c r="CU109" s="61"/>
      <c r="CV109" s="629">
        <f t="shared" si="119"/>
        <v>0</v>
      </c>
      <c r="CW109" s="583"/>
      <c r="CX109" s="583"/>
      <c r="CY109" s="583"/>
      <c r="CZ109" s="61"/>
      <c r="DA109" s="629">
        <f t="shared" si="120"/>
        <v>0</v>
      </c>
      <c r="DB109" s="583"/>
      <c r="DC109" s="583"/>
      <c r="DD109" s="583"/>
      <c r="DE109" s="61"/>
      <c r="DF109" s="629">
        <f t="shared" si="121"/>
        <v>0</v>
      </c>
      <c r="DG109" s="583"/>
      <c r="DH109" s="583"/>
      <c r="DI109" s="583"/>
      <c r="DJ109" s="62"/>
    </row>
    <row r="110" spans="1:114" s="63" customFormat="1" ht="15.95" customHeight="1" x14ac:dyDescent="0.25">
      <c r="A110" s="630" t="s">
        <v>140</v>
      </c>
      <c r="B110" s="631"/>
      <c r="C110" s="631"/>
      <c r="D110" s="631"/>
      <c r="E110" s="631"/>
      <c r="F110" s="631"/>
      <c r="G110" s="632"/>
      <c r="H110" s="510">
        <f>SUM(H73:H90)</f>
        <v>0</v>
      </c>
      <c r="I110" s="509">
        <f>SUM(I73:I90)</f>
        <v>0</v>
      </c>
      <c r="J110" s="509">
        <f t="shared" ref="J110:N110" si="124">SUM(J73:J90)</f>
        <v>0</v>
      </c>
      <c r="K110" s="509">
        <f t="shared" si="124"/>
        <v>0</v>
      </c>
      <c r="L110" s="509">
        <f t="shared" si="124"/>
        <v>0</v>
      </c>
      <c r="M110" s="509">
        <f t="shared" si="124"/>
        <v>0</v>
      </c>
      <c r="N110" s="509">
        <f t="shared" si="124"/>
        <v>0</v>
      </c>
      <c r="O110" s="633">
        <f>SUM(O92:O109)</f>
        <v>0</v>
      </c>
      <c r="P110" s="634"/>
      <c r="Q110" s="634"/>
      <c r="R110" s="634"/>
      <c r="S110" s="635">
        <f>SUM(S92:S109)</f>
        <v>0</v>
      </c>
      <c r="T110" s="633">
        <f t="shared" ref="T110:DJ110" si="125">SUM(T92:T109)</f>
        <v>0</v>
      </c>
      <c r="U110" s="634"/>
      <c r="V110" s="634"/>
      <c r="W110" s="634"/>
      <c r="X110" s="635">
        <f t="shared" si="125"/>
        <v>0</v>
      </c>
      <c r="Y110" s="633">
        <f t="shared" si="125"/>
        <v>0</v>
      </c>
      <c r="Z110" s="634"/>
      <c r="AA110" s="634"/>
      <c r="AB110" s="634"/>
      <c r="AC110" s="635">
        <f t="shared" si="125"/>
        <v>0</v>
      </c>
      <c r="AD110" s="633">
        <f t="shared" si="125"/>
        <v>0</v>
      </c>
      <c r="AE110" s="634"/>
      <c r="AF110" s="634"/>
      <c r="AG110" s="634"/>
      <c r="AH110" s="635">
        <f t="shared" si="125"/>
        <v>0</v>
      </c>
      <c r="AI110" s="633">
        <f t="shared" si="125"/>
        <v>0</v>
      </c>
      <c r="AJ110" s="634"/>
      <c r="AK110" s="634"/>
      <c r="AL110" s="634"/>
      <c r="AM110" s="635">
        <f t="shared" si="125"/>
        <v>0</v>
      </c>
      <c r="AN110" s="633">
        <f t="shared" si="125"/>
        <v>0</v>
      </c>
      <c r="AO110" s="634"/>
      <c r="AP110" s="634"/>
      <c r="AQ110" s="634"/>
      <c r="AR110" s="635">
        <f t="shared" si="125"/>
        <v>0</v>
      </c>
      <c r="AS110" s="633">
        <f t="shared" si="125"/>
        <v>0</v>
      </c>
      <c r="AT110" s="634"/>
      <c r="AU110" s="634"/>
      <c r="AV110" s="634"/>
      <c r="AW110" s="635">
        <f t="shared" si="125"/>
        <v>0</v>
      </c>
      <c r="AX110" s="633">
        <f t="shared" si="125"/>
        <v>0</v>
      </c>
      <c r="AY110" s="634"/>
      <c r="AZ110" s="634"/>
      <c r="BA110" s="634"/>
      <c r="BB110" s="635">
        <f t="shared" si="125"/>
        <v>0</v>
      </c>
      <c r="BC110" s="633">
        <f t="shared" si="125"/>
        <v>0</v>
      </c>
      <c r="BD110" s="634"/>
      <c r="BE110" s="634"/>
      <c r="BF110" s="634"/>
      <c r="BG110" s="635">
        <f t="shared" si="125"/>
        <v>0</v>
      </c>
      <c r="BH110" s="633">
        <f t="shared" si="125"/>
        <v>0</v>
      </c>
      <c r="BI110" s="634"/>
      <c r="BJ110" s="634"/>
      <c r="BK110" s="634"/>
      <c r="BL110" s="635">
        <f t="shared" si="125"/>
        <v>0</v>
      </c>
      <c r="BM110" s="633">
        <f t="shared" si="125"/>
        <v>0</v>
      </c>
      <c r="BN110" s="634"/>
      <c r="BO110" s="634"/>
      <c r="BP110" s="634"/>
      <c r="BQ110" s="635">
        <f t="shared" si="125"/>
        <v>0</v>
      </c>
      <c r="BR110" s="633">
        <f t="shared" si="125"/>
        <v>0</v>
      </c>
      <c r="BS110" s="634"/>
      <c r="BT110" s="634"/>
      <c r="BU110" s="634"/>
      <c r="BV110" s="635">
        <f t="shared" si="125"/>
        <v>0</v>
      </c>
      <c r="BW110" s="633">
        <f t="shared" si="125"/>
        <v>0</v>
      </c>
      <c r="BX110" s="634"/>
      <c r="BY110" s="634"/>
      <c r="BZ110" s="634"/>
      <c r="CA110" s="635">
        <f t="shared" si="125"/>
        <v>0</v>
      </c>
      <c r="CB110" s="633">
        <f t="shared" si="125"/>
        <v>0</v>
      </c>
      <c r="CC110" s="634"/>
      <c r="CD110" s="634"/>
      <c r="CE110" s="634"/>
      <c r="CF110" s="635">
        <f t="shared" si="125"/>
        <v>0</v>
      </c>
      <c r="CG110" s="633">
        <f t="shared" si="125"/>
        <v>0</v>
      </c>
      <c r="CH110" s="634"/>
      <c r="CI110" s="634"/>
      <c r="CJ110" s="634"/>
      <c r="CK110" s="635">
        <f t="shared" si="125"/>
        <v>0</v>
      </c>
      <c r="CL110" s="633">
        <f t="shared" si="125"/>
        <v>0</v>
      </c>
      <c r="CM110" s="634"/>
      <c r="CN110" s="634"/>
      <c r="CO110" s="634"/>
      <c r="CP110" s="635">
        <f t="shared" si="125"/>
        <v>0</v>
      </c>
      <c r="CQ110" s="633">
        <f t="shared" si="125"/>
        <v>0</v>
      </c>
      <c r="CR110" s="634"/>
      <c r="CS110" s="634"/>
      <c r="CT110" s="634"/>
      <c r="CU110" s="635">
        <f t="shared" si="125"/>
        <v>0</v>
      </c>
      <c r="CV110" s="633">
        <f t="shared" si="125"/>
        <v>0</v>
      </c>
      <c r="CW110" s="634"/>
      <c r="CX110" s="634"/>
      <c r="CY110" s="634"/>
      <c r="CZ110" s="635">
        <f t="shared" si="125"/>
        <v>0</v>
      </c>
      <c r="DA110" s="633">
        <f t="shared" si="125"/>
        <v>0</v>
      </c>
      <c r="DB110" s="634"/>
      <c r="DC110" s="634"/>
      <c r="DD110" s="634"/>
      <c r="DE110" s="635">
        <f t="shared" si="125"/>
        <v>0</v>
      </c>
      <c r="DF110" s="633">
        <f t="shared" si="125"/>
        <v>0</v>
      </c>
      <c r="DG110" s="634"/>
      <c r="DH110" s="634"/>
      <c r="DI110" s="634"/>
      <c r="DJ110" s="635">
        <f t="shared" si="125"/>
        <v>0</v>
      </c>
    </row>
    <row r="111" spans="1:114" s="63" customFormat="1" ht="15.95" customHeight="1" thickBot="1" x14ac:dyDescent="0.3">
      <c r="A111" s="636" t="s">
        <v>150</v>
      </c>
      <c r="B111" s="637"/>
      <c r="C111" s="637"/>
      <c r="D111" s="637"/>
      <c r="E111" s="637"/>
      <c r="F111" s="637"/>
      <c r="G111" s="638"/>
      <c r="H111" s="639">
        <f>H70+H110</f>
        <v>0</v>
      </c>
      <c r="I111" s="640">
        <f>I110+I70</f>
        <v>0</v>
      </c>
      <c r="J111" s="641">
        <f>J110+J70</f>
        <v>0</v>
      </c>
      <c r="K111" s="641">
        <f>K110+K70</f>
        <v>0</v>
      </c>
      <c r="L111" s="641">
        <f>L110+L70</f>
        <v>0</v>
      </c>
      <c r="M111" s="641">
        <f>M110+M70</f>
        <v>0</v>
      </c>
      <c r="N111" s="642">
        <f>N110+N70</f>
        <v>0</v>
      </c>
      <c r="O111" s="643">
        <f>O110+O70</f>
        <v>0</v>
      </c>
      <c r="P111" s="644"/>
      <c r="Q111" s="644"/>
      <c r="R111" s="644"/>
      <c r="S111" s="645">
        <f>S110+S70</f>
        <v>0</v>
      </c>
      <c r="T111" s="643">
        <f>T110+T70</f>
        <v>0</v>
      </c>
      <c r="U111" s="644"/>
      <c r="V111" s="644"/>
      <c r="W111" s="644"/>
      <c r="X111" s="645">
        <f>X110+X70</f>
        <v>0</v>
      </c>
      <c r="Y111" s="643">
        <f>Y110+Y70</f>
        <v>0</v>
      </c>
      <c r="Z111" s="644"/>
      <c r="AA111" s="644"/>
      <c r="AB111" s="644"/>
      <c r="AC111" s="645">
        <f>AC110+AC70</f>
        <v>0</v>
      </c>
      <c r="AD111" s="643">
        <f>AD110+AD70</f>
        <v>0</v>
      </c>
      <c r="AE111" s="644"/>
      <c r="AF111" s="644"/>
      <c r="AG111" s="644"/>
      <c r="AH111" s="645">
        <f>AH110+AH70</f>
        <v>0</v>
      </c>
      <c r="AI111" s="643">
        <f>AI110+AI70</f>
        <v>0</v>
      </c>
      <c r="AJ111" s="644"/>
      <c r="AK111" s="644"/>
      <c r="AL111" s="644"/>
      <c r="AM111" s="645">
        <f>AM110+AM70</f>
        <v>0</v>
      </c>
      <c r="AN111" s="643">
        <f>AN110+AN70</f>
        <v>0</v>
      </c>
      <c r="AO111" s="644"/>
      <c r="AP111" s="644"/>
      <c r="AQ111" s="644"/>
      <c r="AR111" s="645">
        <f>AR110+AR70</f>
        <v>0</v>
      </c>
      <c r="AS111" s="643">
        <f>AS110+AS70</f>
        <v>0</v>
      </c>
      <c r="AT111" s="644"/>
      <c r="AU111" s="644"/>
      <c r="AV111" s="644"/>
      <c r="AW111" s="645">
        <f>AW110+AW70</f>
        <v>0</v>
      </c>
      <c r="AX111" s="643">
        <f>AX110+AX70</f>
        <v>0</v>
      </c>
      <c r="AY111" s="644"/>
      <c r="AZ111" s="644"/>
      <c r="BA111" s="644"/>
      <c r="BB111" s="645">
        <f>BB110+BB70</f>
        <v>0</v>
      </c>
      <c r="BC111" s="643">
        <f>BC110+BC70</f>
        <v>0</v>
      </c>
      <c r="BD111" s="644"/>
      <c r="BE111" s="644"/>
      <c r="BF111" s="644"/>
      <c r="BG111" s="645">
        <f>BG110+BG70</f>
        <v>0</v>
      </c>
      <c r="BH111" s="643">
        <f>BH110+BH70</f>
        <v>0</v>
      </c>
      <c r="BI111" s="644"/>
      <c r="BJ111" s="644"/>
      <c r="BK111" s="644"/>
      <c r="BL111" s="645">
        <f>BL110+BL70</f>
        <v>0</v>
      </c>
      <c r="BM111" s="643">
        <f>BM110+BM70</f>
        <v>0</v>
      </c>
      <c r="BN111" s="644"/>
      <c r="BO111" s="644"/>
      <c r="BP111" s="644"/>
      <c r="BQ111" s="645">
        <f>BQ110+BQ70</f>
        <v>0</v>
      </c>
      <c r="BR111" s="643">
        <f>BR110+BR70</f>
        <v>0</v>
      </c>
      <c r="BS111" s="644"/>
      <c r="BT111" s="644"/>
      <c r="BU111" s="644"/>
      <c r="BV111" s="645">
        <f>BV110+BV70</f>
        <v>0</v>
      </c>
      <c r="BW111" s="643">
        <f>BW110+BW70</f>
        <v>0</v>
      </c>
      <c r="BX111" s="644"/>
      <c r="BY111" s="644"/>
      <c r="BZ111" s="644"/>
      <c r="CA111" s="645">
        <f>CA110+CA70</f>
        <v>0</v>
      </c>
      <c r="CB111" s="643">
        <f>CB110+CB70</f>
        <v>0</v>
      </c>
      <c r="CC111" s="644"/>
      <c r="CD111" s="644"/>
      <c r="CE111" s="644"/>
      <c r="CF111" s="645">
        <f>CF110+CF70</f>
        <v>0</v>
      </c>
      <c r="CG111" s="643">
        <f>CG110+CG70</f>
        <v>0</v>
      </c>
      <c r="CH111" s="644"/>
      <c r="CI111" s="644"/>
      <c r="CJ111" s="644"/>
      <c r="CK111" s="645">
        <f>CK110+CK70</f>
        <v>0</v>
      </c>
      <c r="CL111" s="643">
        <f>CL110+CL70</f>
        <v>0</v>
      </c>
      <c r="CM111" s="644"/>
      <c r="CN111" s="644"/>
      <c r="CO111" s="644"/>
      <c r="CP111" s="645">
        <f>CP110+CP70</f>
        <v>0</v>
      </c>
      <c r="CQ111" s="643">
        <f>CQ110+CQ70</f>
        <v>0</v>
      </c>
      <c r="CR111" s="644"/>
      <c r="CS111" s="644"/>
      <c r="CT111" s="644"/>
      <c r="CU111" s="645">
        <f>CU110+CU70</f>
        <v>0</v>
      </c>
      <c r="CV111" s="643">
        <f>CV110+CV70</f>
        <v>0</v>
      </c>
      <c r="CW111" s="644"/>
      <c r="CX111" s="644"/>
      <c r="CY111" s="644"/>
      <c r="CZ111" s="645">
        <f>CZ110+CZ70</f>
        <v>0</v>
      </c>
      <c r="DA111" s="643">
        <f>DA110+DA70</f>
        <v>0</v>
      </c>
      <c r="DB111" s="644"/>
      <c r="DC111" s="644"/>
      <c r="DD111" s="644"/>
      <c r="DE111" s="645">
        <f>DE110+DE70</f>
        <v>0</v>
      </c>
      <c r="DF111" s="643">
        <f>DF110+DF70</f>
        <v>0</v>
      </c>
      <c r="DG111" s="644"/>
      <c r="DH111" s="644"/>
      <c r="DI111" s="644"/>
      <c r="DJ111" s="646">
        <f>DJ110+DJ70</f>
        <v>0</v>
      </c>
    </row>
    <row r="112" spans="1:114" s="63" customFormat="1" ht="15.95" customHeight="1" thickBot="1" x14ac:dyDescent="0.3">
      <c r="A112" s="518" t="s">
        <v>212</v>
      </c>
      <c r="B112" s="519"/>
      <c r="C112" s="519"/>
      <c r="D112" s="519"/>
      <c r="E112" s="519"/>
      <c r="F112" s="519"/>
      <c r="G112" s="520"/>
      <c r="H112" s="508">
        <f>H111+H51</f>
        <v>0</v>
      </c>
      <c r="I112" s="512">
        <f>I111+I51</f>
        <v>0</v>
      </c>
      <c r="J112" s="513">
        <f>J111+J51</f>
        <v>0</v>
      </c>
      <c r="K112" s="513">
        <f>K111+K51</f>
        <v>0</v>
      </c>
      <c r="L112" s="513">
        <f>L111+L51</f>
        <v>0</v>
      </c>
      <c r="M112" s="513">
        <f>M111+M51</f>
        <v>0</v>
      </c>
      <c r="N112" s="511">
        <f>N111+N51</f>
        <v>0</v>
      </c>
      <c r="O112" s="514">
        <f>S111+S51</f>
        <v>0</v>
      </c>
      <c r="P112" s="588"/>
      <c r="Q112" s="588"/>
      <c r="R112" s="588"/>
      <c r="S112" s="515"/>
      <c r="T112" s="514">
        <f>X111+X51</f>
        <v>0</v>
      </c>
      <c r="U112" s="588"/>
      <c r="V112" s="588"/>
      <c r="W112" s="588"/>
      <c r="X112" s="515"/>
      <c r="Y112" s="514">
        <f>AC111+AC51</f>
        <v>0</v>
      </c>
      <c r="Z112" s="588"/>
      <c r="AA112" s="588"/>
      <c r="AB112" s="588"/>
      <c r="AC112" s="515"/>
      <c r="AD112" s="514">
        <f>AH111+AH51</f>
        <v>0</v>
      </c>
      <c r="AE112" s="588"/>
      <c r="AF112" s="588"/>
      <c r="AG112" s="588"/>
      <c r="AH112" s="515"/>
      <c r="AI112" s="514">
        <f>AM111+AM51</f>
        <v>0</v>
      </c>
      <c r="AJ112" s="588"/>
      <c r="AK112" s="588"/>
      <c r="AL112" s="588"/>
      <c r="AM112" s="515"/>
      <c r="AN112" s="514">
        <f>AR111+AR51</f>
        <v>0</v>
      </c>
      <c r="AO112" s="588"/>
      <c r="AP112" s="588"/>
      <c r="AQ112" s="588"/>
      <c r="AR112" s="515"/>
      <c r="AS112" s="514">
        <f>AW111+AW51</f>
        <v>0</v>
      </c>
      <c r="AT112" s="588"/>
      <c r="AU112" s="588"/>
      <c r="AV112" s="588"/>
      <c r="AW112" s="515"/>
      <c r="AX112" s="514">
        <f>BB111+BB51</f>
        <v>0</v>
      </c>
      <c r="AY112" s="588"/>
      <c r="AZ112" s="588"/>
      <c r="BA112" s="588"/>
      <c r="BB112" s="515"/>
      <c r="BC112" s="514">
        <f>BG111+BG51</f>
        <v>0</v>
      </c>
      <c r="BD112" s="588"/>
      <c r="BE112" s="588"/>
      <c r="BF112" s="588"/>
      <c r="BG112" s="515"/>
      <c r="BH112" s="514">
        <f>BL111+BL51</f>
        <v>0</v>
      </c>
      <c r="BI112" s="588"/>
      <c r="BJ112" s="588"/>
      <c r="BK112" s="588"/>
      <c r="BL112" s="515"/>
      <c r="BM112" s="514">
        <f>BQ111+BQ51</f>
        <v>0</v>
      </c>
      <c r="BN112" s="588"/>
      <c r="BO112" s="588"/>
      <c r="BP112" s="588"/>
      <c r="BQ112" s="515"/>
      <c r="BR112" s="514">
        <f>BV111+BV51</f>
        <v>0</v>
      </c>
      <c r="BS112" s="588"/>
      <c r="BT112" s="588"/>
      <c r="BU112" s="588"/>
      <c r="BV112" s="515"/>
      <c r="BW112" s="514">
        <f>CA111+CA51</f>
        <v>0</v>
      </c>
      <c r="BX112" s="588"/>
      <c r="BY112" s="588"/>
      <c r="BZ112" s="588"/>
      <c r="CA112" s="515"/>
      <c r="CB112" s="514">
        <f>CF111+CF51</f>
        <v>0</v>
      </c>
      <c r="CC112" s="588"/>
      <c r="CD112" s="588"/>
      <c r="CE112" s="588"/>
      <c r="CF112" s="515"/>
      <c r="CG112" s="514">
        <f>CK111+CK51</f>
        <v>0</v>
      </c>
      <c r="CH112" s="588"/>
      <c r="CI112" s="588"/>
      <c r="CJ112" s="588"/>
      <c r="CK112" s="515"/>
      <c r="CL112" s="514">
        <f>CP111+CP51</f>
        <v>0</v>
      </c>
      <c r="CM112" s="588"/>
      <c r="CN112" s="588"/>
      <c r="CO112" s="588"/>
      <c r="CP112" s="515"/>
      <c r="CQ112" s="514">
        <f>CU111+CU51</f>
        <v>0</v>
      </c>
      <c r="CR112" s="588"/>
      <c r="CS112" s="588"/>
      <c r="CT112" s="588"/>
      <c r="CU112" s="515"/>
      <c r="CV112" s="514">
        <f>CZ111+CZ51</f>
        <v>0</v>
      </c>
      <c r="CW112" s="588"/>
      <c r="CX112" s="588"/>
      <c r="CY112" s="588"/>
      <c r="CZ112" s="515"/>
      <c r="DA112" s="514">
        <f>DE111+DE51</f>
        <v>0</v>
      </c>
      <c r="DB112" s="588"/>
      <c r="DC112" s="588"/>
      <c r="DD112" s="588"/>
      <c r="DE112" s="515"/>
      <c r="DF112" s="514">
        <f>DJ111+DJ51</f>
        <v>0</v>
      </c>
      <c r="DG112" s="588"/>
      <c r="DH112" s="588"/>
      <c r="DI112" s="588"/>
      <c r="DJ112" s="515"/>
    </row>
    <row r="113" spans="1:114" s="9" customFormat="1" ht="15.95" customHeight="1" x14ac:dyDescent="0.2">
      <c r="A113" s="365" t="s">
        <v>165</v>
      </c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7"/>
      <c r="O113" s="516">
        <f>O111+O51</f>
        <v>0</v>
      </c>
      <c r="P113" s="589"/>
      <c r="Q113" s="589"/>
      <c r="R113" s="589"/>
      <c r="S113" s="517"/>
      <c r="T113" s="516">
        <f>T111+T51</f>
        <v>0</v>
      </c>
      <c r="U113" s="589"/>
      <c r="V113" s="589"/>
      <c r="W113" s="589"/>
      <c r="X113" s="517"/>
      <c r="Y113" s="516">
        <f>Y111+Y51</f>
        <v>0</v>
      </c>
      <c r="Z113" s="589"/>
      <c r="AA113" s="589"/>
      <c r="AB113" s="589"/>
      <c r="AC113" s="517"/>
      <c r="AD113" s="516">
        <f>AD111+AD51</f>
        <v>0</v>
      </c>
      <c r="AE113" s="589"/>
      <c r="AF113" s="589"/>
      <c r="AG113" s="589"/>
      <c r="AH113" s="517"/>
      <c r="AI113" s="516">
        <f>AI111+AI51</f>
        <v>0</v>
      </c>
      <c r="AJ113" s="589"/>
      <c r="AK113" s="589"/>
      <c r="AL113" s="589"/>
      <c r="AM113" s="517"/>
      <c r="AN113" s="516">
        <f>AN111+AN51</f>
        <v>0</v>
      </c>
      <c r="AO113" s="589"/>
      <c r="AP113" s="589"/>
      <c r="AQ113" s="589"/>
      <c r="AR113" s="517"/>
      <c r="AS113" s="516">
        <f>AS111+AS51</f>
        <v>0</v>
      </c>
      <c r="AT113" s="589"/>
      <c r="AU113" s="589"/>
      <c r="AV113" s="589"/>
      <c r="AW113" s="517"/>
      <c r="AX113" s="516">
        <f>AX111+AX51</f>
        <v>0</v>
      </c>
      <c r="AY113" s="589"/>
      <c r="AZ113" s="589"/>
      <c r="BA113" s="589"/>
      <c r="BB113" s="517"/>
      <c r="BC113" s="516">
        <f>BC111+BC51</f>
        <v>0</v>
      </c>
      <c r="BD113" s="589"/>
      <c r="BE113" s="589"/>
      <c r="BF113" s="589"/>
      <c r="BG113" s="517"/>
      <c r="BH113" s="516">
        <f>BH111+BH51</f>
        <v>0</v>
      </c>
      <c r="BI113" s="589"/>
      <c r="BJ113" s="589"/>
      <c r="BK113" s="589"/>
      <c r="BL113" s="517"/>
      <c r="BM113" s="516">
        <f>BM111+BM51</f>
        <v>0</v>
      </c>
      <c r="BN113" s="589"/>
      <c r="BO113" s="589"/>
      <c r="BP113" s="589"/>
      <c r="BQ113" s="517"/>
      <c r="BR113" s="516">
        <f>BR111+BR51</f>
        <v>0</v>
      </c>
      <c r="BS113" s="589"/>
      <c r="BT113" s="589"/>
      <c r="BU113" s="589"/>
      <c r="BV113" s="517"/>
      <c r="BW113" s="516">
        <f>BW111+BW51</f>
        <v>0</v>
      </c>
      <c r="BX113" s="589"/>
      <c r="BY113" s="589"/>
      <c r="BZ113" s="589"/>
      <c r="CA113" s="517"/>
      <c r="CB113" s="516">
        <f>CB111+CB51</f>
        <v>0</v>
      </c>
      <c r="CC113" s="589"/>
      <c r="CD113" s="589"/>
      <c r="CE113" s="589"/>
      <c r="CF113" s="517"/>
      <c r="CG113" s="516">
        <f>CG111+CG51</f>
        <v>0</v>
      </c>
      <c r="CH113" s="589"/>
      <c r="CI113" s="589"/>
      <c r="CJ113" s="589"/>
      <c r="CK113" s="517"/>
      <c r="CL113" s="516">
        <f>CL111+CL51</f>
        <v>0</v>
      </c>
      <c r="CM113" s="589"/>
      <c r="CN113" s="589"/>
      <c r="CO113" s="589"/>
      <c r="CP113" s="517"/>
      <c r="CQ113" s="516">
        <f>CQ111+CQ51</f>
        <v>0</v>
      </c>
      <c r="CR113" s="589"/>
      <c r="CS113" s="589"/>
      <c r="CT113" s="589"/>
      <c r="CU113" s="517"/>
      <c r="CV113" s="516">
        <f>CV111+CV51</f>
        <v>0</v>
      </c>
      <c r="CW113" s="589"/>
      <c r="CX113" s="589"/>
      <c r="CY113" s="589"/>
      <c r="CZ113" s="517"/>
      <c r="DA113" s="516">
        <f>DA111+DA51</f>
        <v>0</v>
      </c>
      <c r="DB113" s="589"/>
      <c r="DC113" s="589"/>
      <c r="DD113" s="589"/>
      <c r="DE113" s="517"/>
      <c r="DF113" s="516">
        <f>DF111+DF51</f>
        <v>0</v>
      </c>
      <c r="DG113" s="589"/>
      <c r="DH113" s="589"/>
      <c r="DI113" s="589"/>
      <c r="DJ113" s="517"/>
    </row>
    <row r="114" spans="1:114" s="9" customFormat="1" ht="15.95" customHeight="1" x14ac:dyDescent="0.2">
      <c r="A114" s="368" t="s">
        <v>420</v>
      </c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70"/>
      <c r="O114" s="500">
        <f>COUNTIF($E$12:$G$26,O$7)+COUNTIF($E$29:$G$49,O$7)+COUNTIF($E$54:$G$69,O$7)+COUNTIF($E$73:$G$90,O$7)</f>
        <v>0</v>
      </c>
      <c r="P114" s="548"/>
      <c r="Q114" s="548"/>
      <c r="R114" s="548"/>
      <c r="S114" s="501"/>
      <c r="T114" s="500">
        <f t="shared" ref="T114" si="126">COUNTIF($E$12:$G$26,T$7)+COUNTIF($E$29:$G$49,T$7)+COUNTIF($E$54:$G$69,T$7)+COUNTIF($E$73:$G$90,T$7)</f>
        <v>0</v>
      </c>
      <c r="U114" s="548"/>
      <c r="V114" s="548"/>
      <c r="W114" s="548"/>
      <c r="X114" s="501"/>
      <c r="Y114" s="500">
        <f t="shared" ref="Y114" si="127">COUNTIF($E$12:$G$26,Y$7)+COUNTIF($E$29:$G$49,Y$7)+COUNTIF($E$54:$G$69,Y$7)+COUNTIF($E$73:$G$90,Y$7)</f>
        <v>0</v>
      </c>
      <c r="Z114" s="548"/>
      <c r="AA114" s="548"/>
      <c r="AB114" s="548"/>
      <c r="AC114" s="501"/>
      <c r="AD114" s="500">
        <f t="shared" ref="AD114" si="128">COUNTIF($E$12:$G$26,AD$7)+COUNTIF($E$29:$G$49,AD$7)+COUNTIF($E$54:$G$69,AD$7)+COUNTIF($E$73:$G$90,AD$7)</f>
        <v>0</v>
      </c>
      <c r="AE114" s="548"/>
      <c r="AF114" s="548"/>
      <c r="AG114" s="548"/>
      <c r="AH114" s="501"/>
      <c r="AI114" s="500">
        <f t="shared" ref="AI114" si="129">COUNTIF($E$12:$G$26,AI$7)+COUNTIF($E$29:$G$49,AI$7)+COUNTIF($E$54:$G$69,AI$7)+COUNTIF($E$73:$G$90,AI$7)</f>
        <v>0</v>
      </c>
      <c r="AJ114" s="548"/>
      <c r="AK114" s="548"/>
      <c r="AL114" s="548"/>
      <c r="AM114" s="501"/>
      <c r="AN114" s="500">
        <f t="shared" ref="AN114" si="130">COUNTIF($E$12:$G$26,AN$7)+COUNTIF($E$29:$G$49,AN$7)+COUNTIF($E$54:$G$69,AN$7)+COUNTIF($E$73:$G$90,AN$7)</f>
        <v>0</v>
      </c>
      <c r="AO114" s="548"/>
      <c r="AP114" s="548"/>
      <c r="AQ114" s="548"/>
      <c r="AR114" s="501"/>
      <c r="AS114" s="500">
        <f t="shared" ref="AS114" si="131">COUNTIF($E$12:$G$26,AS$7)+COUNTIF($E$29:$G$49,AS$7)+COUNTIF($E$54:$G$69,AS$7)+COUNTIF($E$73:$G$90,AS$7)</f>
        <v>0</v>
      </c>
      <c r="AT114" s="548"/>
      <c r="AU114" s="548"/>
      <c r="AV114" s="548"/>
      <c r="AW114" s="501"/>
      <c r="AX114" s="500">
        <f t="shared" ref="AX114" si="132">COUNTIF($E$12:$G$26,AX$7)+COUNTIF($E$29:$G$49,AX$7)+COUNTIF($E$54:$G$69,AX$7)+COUNTIF($E$73:$G$90,AX$7)</f>
        <v>0</v>
      </c>
      <c r="AY114" s="548"/>
      <c r="AZ114" s="548"/>
      <c r="BA114" s="548"/>
      <c r="BB114" s="501"/>
      <c r="BC114" s="500">
        <f t="shared" ref="BC114" si="133">COUNTIF($E$12:$G$26,BC$7)+COUNTIF($E$29:$G$49,BC$7)+COUNTIF($E$54:$G$69,BC$7)+COUNTIF($E$73:$G$90,BC$7)</f>
        <v>0</v>
      </c>
      <c r="BD114" s="548"/>
      <c r="BE114" s="548"/>
      <c r="BF114" s="548"/>
      <c r="BG114" s="501"/>
      <c r="BH114" s="500">
        <f t="shared" ref="BH114" si="134">COUNTIF($E$12:$G$26,BH$7)+COUNTIF($E$29:$G$49,BH$7)+COUNTIF($E$54:$G$69,BH$7)+COUNTIF($E$73:$G$90,BH$7)</f>
        <v>0</v>
      </c>
      <c r="BI114" s="548"/>
      <c r="BJ114" s="548"/>
      <c r="BK114" s="548"/>
      <c r="BL114" s="501"/>
      <c r="BM114" s="500">
        <f t="shared" ref="BM114" si="135">COUNTIF($E$12:$G$26,BM$7)+COUNTIF($E$29:$G$49,BM$7)+COUNTIF($E$54:$G$69,BM$7)+COUNTIF($E$73:$G$90,BM$7)</f>
        <v>0</v>
      </c>
      <c r="BN114" s="548"/>
      <c r="BO114" s="548"/>
      <c r="BP114" s="548"/>
      <c r="BQ114" s="501"/>
      <c r="BR114" s="500">
        <f t="shared" ref="BR114" si="136">COUNTIF($E$12:$G$26,BR$7)+COUNTIF($E$29:$G$49,BR$7)+COUNTIF($E$54:$G$69,BR$7)+COUNTIF($E$73:$G$90,BR$7)</f>
        <v>0</v>
      </c>
      <c r="BS114" s="548"/>
      <c r="BT114" s="548"/>
      <c r="BU114" s="548"/>
      <c r="BV114" s="501"/>
      <c r="BW114" s="500">
        <f t="shared" ref="BW114" si="137">COUNTIF($E$12:$G$26,BW$7)+COUNTIF($E$29:$G$49,BW$7)+COUNTIF($E$54:$G$69,BW$7)+COUNTIF($E$73:$G$90,BW$7)</f>
        <v>0</v>
      </c>
      <c r="BX114" s="548"/>
      <c r="BY114" s="548"/>
      <c r="BZ114" s="548"/>
      <c r="CA114" s="501"/>
      <c r="CB114" s="500">
        <f t="shared" ref="CB114" si="138">COUNTIF($E$12:$G$26,CB$7)+COUNTIF($E$29:$G$49,CB$7)+COUNTIF($E$54:$G$69,CB$7)+COUNTIF($E$73:$G$90,CB$7)</f>
        <v>0</v>
      </c>
      <c r="CC114" s="548"/>
      <c r="CD114" s="548"/>
      <c r="CE114" s="548"/>
      <c r="CF114" s="501"/>
      <c r="CG114" s="500">
        <f t="shared" ref="CG114" si="139">COUNTIF($E$12:$G$26,CG$7)+COUNTIF($E$29:$G$49,CG$7)+COUNTIF($E$54:$G$69,CG$7)+COUNTIF($E$73:$G$90,CG$7)</f>
        <v>0</v>
      </c>
      <c r="CH114" s="548"/>
      <c r="CI114" s="548"/>
      <c r="CJ114" s="548"/>
      <c r="CK114" s="501"/>
      <c r="CL114" s="500">
        <f t="shared" ref="CL114" si="140">COUNTIF($E$12:$G$26,CL$7)+COUNTIF($E$29:$G$49,CL$7)+COUNTIF($E$54:$G$69,CL$7)+COUNTIF($E$73:$G$90,CL$7)</f>
        <v>0</v>
      </c>
      <c r="CM114" s="548"/>
      <c r="CN114" s="548"/>
      <c r="CO114" s="548"/>
      <c r="CP114" s="501"/>
      <c r="CQ114" s="500">
        <f t="shared" ref="CQ114" si="141">COUNTIF($E$12:$G$26,CQ$7)+COUNTIF($E$29:$G$49,CQ$7)+COUNTIF($E$54:$G$69,CQ$7)+COUNTIF($E$73:$G$90,CQ$7)</f>
        <v>0</v>
      </c>
      <c r="CR114" s="548"/>
      <c r="CS114" s="548"/>
      <c r="CT114" s="548"/>
      <c r="CU114" s="501"/>
      <c r="CV114" s="500">
        <f t="shared" ref="CV114" si="142">COUNTIF($E$12:$G$26,CV$7)+COUNTIF($E$29:$G$49,CV$7)+COUNTIF($E$54:$G$69,CV$7)+COUNTIF($E$73:$G$90,CV$7)</f>
        <v>0</v>
      </c>
      <c r="CW114" s="548"/>
      <c r="CX114" s="548"/>
      <c r="CY114" s="548"/>
      <c r="CZ114" s="501"/>
      <c r="DA114" s="500">
        <f t="shared" ref="DA114" si="143">COUNTIF($E$12:$G$26,DA$7)+COUNTIF($E$29:$G$49,DA$7)+COUNTIF($E$54:$G$69,DA$7)+COUNTIF($E$73:$G$90,DA$7)</f>
        <v>0</v>
      </c>
      <c r="DB114" s="548"/>
      <c r="DC114" s="548"/>
      <c r="DD114" s="548"/>
      <c r="DE114" s="501"/>
      <c r="DF114" s="500">
        <f t="shared" ref="DF114" si="144">COUNTIF($E$12:$G$26,DF$7)+COUNTIF($E$29:$G$49,DF$7)+COUNTIF($E$54:$G$69,DF$7)+COUNTIF($E$73:$G$90,DF$7)</f>
        <v>0</v>
      </c>
      <c r="DG114" s="548"/>
      <c r="DH114" s="548"/>
      <c r="DI114" s="548"/>
      <c r="DJ114" s="501"/>
    </row>
    <row r="115" spans="1:114" s="9" customFormat="1" ht="15.95" customHeight="1" x14ac:dyDescent="0.2">
      <c r="A115" s="368" t="s">
        <v>3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70"/>
      <c r="O115" s="500">
        <f>COUNTIF($D$12:$D$26,O$7)+COUNTIF($D$29:$D$49,O$7)+COUNTIF($D$54:$D$69,O$7)+COUNTIF($D$73:$D$90,O$7)+COUNTIF($D$92:$D$109,O$7)</f>
        <v>0</v>
      </c>
      <c r="P115" s="548"/>
      <c r="Q115" s="548"/>
      <c r="R115" s="548"/>
      <c r="S115" s="501"/>
      <c r="T115" s="500">
        <f>COUNTIF($D$12:$D$26,T$7)+COUNTIF($D$29:$D$49,T$7)+COUNTIF($D$54:$D$69,T$7)+COUNTIF($D$73:$D$90,T$7)+COUNTIF($D$92:$D$109,T$7)</f>
        <v>0</v>
      </c>
      <c r="U115" s="548"/>
      <c r="V115" s="548"/>
      <c r="W115" s="548"/>
      <c r="X115" s="501"/>
      <c r="Y115" s="500">
        <f>COUNTIF($D$12:$D$26,Y$7)+COUNTIF($D$29:$D$49,Y$7)+COUNTIF($D$54:$D$69,Y$7)+COUNTIF($D$73:$D$90,Y$7)+COUNTIF($D$92:$D$109,Y$7)</f>
        <v>0</v>
      </c>
      <c r="Z115" s="548"/>
      <c r="AA115" s="548"/>
      <c r="AB115" s="548"/>
      <c r="AC115" s="501"/>
      <c r="AD115" s="500">
        <f>COUNTIF($D$12:$D$26,AD$7)+COUNTIF($D$29:$D$49,AD$7)+COUNTIF($D$54:$D$69,AD$7)+COUNTIF($D$73:$D$90,AD$7)+COUNTIF($D$92:$D$109,AD$7)</f>
        <v>0</v>
      </c>
      <c r="AE115" s="548"/>
      <c r="AF115" s="548"/>
      <c r="AG115" s="548"/>
      <c r="AH115" s="501"/>
      <c r="AI115" s="500">
        <f>COUNTIF($D$12:$D$26,AI$7)+COUNTIF($D$29:$D$49,AI$7)+COUNTIF($D$54:$D$69,AI$7)+COUNTIF($D$73:$D$90,AI$7)+COUNTIF($D$92:$D$109,AI$7)</f>
        <v>0</v>
      </c>
      <c r="AJ115" s="548"/>
      <c r="AK115" s="548"/>
      <c r="AL115" s="548"/>
      <c r="AM115" s="501"/>
      <c r="AN115" s="500">
        <f>COUNTIF($D$12:$D$26,AN$7)+COUNTIF($D$29:$D$49,AN$7)+COUNTIF($D$54:$D$69,AN$7)+COUNTIF($D$73:$D$90,AN$7)+COUNTIF($D$92:$D$109,AN$7)</f>
        <v>0</v>
      </c>
      <c r="AO115" s="548"/>
      <c r="AP115" s="548"/>
      <c r="AQ115" s="548"/>
      <c r="AR115" s="501"/>
      <c r="AS115" s="500">
        <f>COUNTIF($D$12:$D$26,AS$7)+COUNTIF($D$29:$D$49,AS$7)+COUNTIF($D$54:$D$69,AS$7)+COUNTIF($D$73:$D$90,AS$7)+COUNTIF($D$92:$D$109,AS$7)</f>
        <v>0</v>
      </c>
      <c r="AT115" s="548"/>
      <c r="AU115" s="548"/>
      <c r="AV115" s="548"/>
      <c r="AW115" s="501"/>
      <c r="AX115" s="500">
        <f>COUNTIF($D$12:$D$26,AX$7)+COUNTIF($D$29:$D$49,AX$7)+COUNTIF($D$54:$D$69,AX$7)+COUNTIF($D$73:$D$90,AX$7)+COUNTIF($D$92:$D$109,AX$7)</f>
        <v>0</v>
      </c>
      <c r="AY115" s="548"/>
      <c r="AZ115" s="548"/>
      <c r="BA115" s="548"/>
      <c r="BB115" s="501"/>
      <c r="BC115" s="500">
        <f>COUNTIF($D$12:$D$26,BC$7)+COUNTIF($D$29:$D$49,BC$7)+COUNTIF($D$54:$D$69,BC$7)+COUNTIF($D$73:$D$90,BC$7)+COUNTIF($D$92:$D$109,BC$7)</f>
        <v>0</v>
      </c>
      <c r="BD115" s="548"/>
      <c r="BE115" s="548"/>
      <c r="BF115" s="548"/>
      <c r="BG115" s="501"/>
      <c r="BH115" s="500">
        <f>COUNTIF($D$12:$D$26,BH$7)+COUNTIF($D$29:$D$49,BH$7)+COUNTIF($D$54:$D$69,BH$7)+COUNTIF($D$73:$D$90,BH$7)+COUNTIF($D$92:$D$109,BH$7)</f>
        <v>0</v>
      </c>
      <c r="BI115" s="548"/>
      <c r="BJ115" s="548"/>
      <c r="BK115" s="548"/>
      <c r="BL115" s="501"/>
      <c r="BM115" s="500">
        <f>COUNTIF($D$12:$D$26,BM$7)+COUNTIF($D$29:$D$49,BM$7)+COUNTIF($D$54:$D$69,BM$7)+COUNTIF($D$73:$D$90,BM$7)+COUNTIF($D$92:$D$109,BM$7)</f>
        <v>0</v>
      </c>
      <c r="BN115" s="548"/>
      <c r="BO115" s="548"/>
      <c r="BP115" s="548"/>
      <c r="BQ115" s="501"/>
      <c r="BR115" s="500">
        <f>COUNTIF($D$12:$D$26,BR$7)+COUNTIF($D$29:$D$49,BR$7)+COUNTIF($D$54:$D$69,BR$7)+COUNTIF($D$73:$D$90,BR$7)+COUNTIF($D$92:$D$109,BR$7)</f>
        <v>0</v>
      </c>
      <c r="BS115" s="548"/>
      <c r="BT115" s="548"/>
      <c r="BU115" s="548"/>
      <c r="BV115" s="501"/>
      <c r="BW115" s="500">
        <f>COUNTIF($D$12:$D$26,BW$7)+COUNTIF($D$29:$D$49,BW$7)+COUNTIF($D$54:$D$69,BW$7)+COUNTIF($D$73:$D$90,BW$7)+COUNTIF($D$92:$D$109,BW$7)</f>
        <v>0</v>
      </c>
      <c r="BX115" s="548"/>
      <c r="BY115" s="548"/>
      <c r="BZ115" s="548"/>
      <c r="CA115" s="501"/>
      <c r="CB115" s="500">
        <f>COUNTIF($D$12:$D$26,CB$7)+COUNTIF($D$29:$D$49,CB$7)+COUNTIF($D$54:$D$69,CB$7)+COUNTIF($D$73:$D$90,CB$7)+COUNTIF($D$92:$D$109,CB$7)</f>
        <v>0</v>
      </c>
      <c r="CC115" s="548"/>
      <c r="CD115" s="548"/>
      <c r="CE115" s="548"/>
      <c r="CF115" s="501"/>
      <c r="CG115" s="500">
        <f>COUNTIF($D$12:$D$26,CG$7)+COUNTIF($D$29:$D$49,CG$7)+COUNTIF($D$54:$D$69,CG$7)+COUNTIF($D$73:$D$90,CG$7)+COUNTIF($D$92:$D$109,CG$7)</f>
        <v>0</v>
      </c>
      <c r="CH115" s="548"/>
      <c r="CI115" s="548"/>
      <c r="CJ115" s="548"/>
      <c r="CK115" s="501"/>
      <c r="CL115" s="500">
        <f>COUNTIF($D$12:$D$26,CL$7)+COUNTIF($D$29:$D$49,CL$7)+COUNTIF($D$54:$D$69,CL$7)+COUNTIF($D$73:$D$90,CL$7)+COUNTIF($D$92:$D$109,CL$7)</f>
        <v>0</v>
      </c>
      <c r="CM115" s="548"/>
      <c r="CN115" s="548"/>
      <c r="CO115" s="548"/>
      <c r="CP115" s="501"/>
      <c r="CQ115" s="500">
        <f>COUNTIF($D$12:$D$26,CQ$7)+COUNTIF($D$29:$D$49,CQ$7)+COUNTIF($D$54:$D$69,CQ$7)+COUNTIF($D$73:$D$90,CQ$7)+COUNTIF($D$92:$D$109,CQ$7)</f>
        <v>0</v>
      </c>
      <c r="CR115" s="548"/>
      <c r="CS115" s="548"/>
      <c r="CT115" s="548"/>
      <c r="CU115" s="501"/>
      <c r="CV115" s="500">
        <f>COUNTIF($D$12:$D$26,CV$7)+COUNTIF($D$29:$D$49,CV$7)+COUNTIF($D$54:$D$69,CV$7)+COUNTIF($D$73:$D$90,CV$7)+COUNTIF($D$92:$D$109,CV$7)</f>
        <v>0</v>
      </c>
      <c r="CW115" s="548"/>
      <c r="CX115" s="548"/>
      <c r="CY115" s="548"/>
      <c r="CZ115" s="501"/>
      <c r="DA115" s="500">
        <f>COUNTIF($D$12:$D$26,DA$7)+COUNTIF($D$29:$D$49,DA$7)+COUNTIF($D$54:$D$69,DA$7)+COUNTIF($D$73:$D$90,DA$7)+COUNTIF($D$92:$D$109,DA$7)</f>
        <v>0</v>
      </c>
      <c r="DB115" s="548"/>
      <c r="DC115" s="548"/>
      <c r="DD115" s="548"/>
      <c r="DE115" s="501"/>
      <c r="DF115" s="500">
        <f>COUNTIF($D$12:$D$26,DF$7)+COUNTIF($D$29:$D$49,DF$7)+COUNTIF($D$54:$D$69,DF$7)+COUNTIF($D$73:$D$90,DF$7)+COUNTIF($D$92:$D$109,DF$7)</f>
        <v>0</v>
      </c>
      <c r="DG115" s="548"/>
      <c r="DH115" s="548"/>
      <c r="DI115" s="548"/>
      <c r="DJ115" s="501"/>
    </row>
    <row r="116" spans="1:114" s="9" customFormat="1" ht="15.95" customHeight="1" thickBot="1" x14ac:dyDescent="0.25">
      <c r="A116" s="371" t="s">
        <v>20</v>
      </c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3"/>
      <c r="O116" s="502">
        <f>COUNTIF($C$12:$C$26,O$7)+COUNTIF($C$29:$C$49,O$7)+COUNTIF($C$54:$C$69,O$7)+COUNTIF($C$73:$C$90,O$7)+COUNTIF($C$92:$C$109,O$7)</f>
        <v>0</v>
      </c>
      <c r="P116" s="549"/>
      <c r="Q116" s="549"/>
      <c r="R116" s="549"/>
      <c r="S116" s="503"/>
      <c r="T116" s="502">
        <f>COUNTIF($C$12:$C$26,T$7)+COUNTIF($C$29:$C$49,T$7)+COUNTIF($C$54:$C$69,T$7)+COUNTIF($C$73:$C$90,T$7)+COUNTIF($C$92:$C$109,T$7)</f>
        <v>0</v>
      </c>
      <c r="U116" s="549"/>
      <c r="V116" s="549"/>
      <c r="W116" s="549"/>
      <c r="X116" s="503"/>
      <c r="Y116" s="502">
        <f>COUNTIF($C$12:$C$26,Y$7)+COUNTIF($C$29:$C$49,Y$7)+COUNTIF($C$54:$C$69,Y$7)+COUNTIF($C$73:$C$90,Y$7)+COUNTIF($C$92:$C$109,Y$7)</f>
        <v>0</v>
      </c>
      <c r="Z116" s="549"/>
      <c r="AA116" s="549"/>
      <c r="AB116" s="549"/>
      <c r="AC116" s="503"/>
      <c r="AD116" s="502">
        <f>COUNTIF($C$12:$C$26,AD$7)+COUNTIF($C$29:$C$49,AD$7)+COUNTIF($C$54:$C$69,AD$7)+COUNTIF($C$73:$C$90,AD$7)+COUNTIF($C$92:$C$109,AD$7)</f>
        <v>0</v>
      </c>
      <c r="AE116" s="549"/>
      <c r="AF116" s="549"/>
      <c r="AG116" s="549"/>
      <c r="AH116" s="503"/>
      <c r="AI116" s="502">
        <f>COUNTIF($C$12:$C$26,AI$7)+COUNTIF($C$29:$C$49,AI$7)+COUNTIF($C$54:$C$69,AI$7)+COUNTIF($C$73:$C$90,AI$7)+COUNTIF($C$92:$C$109,AI$7)</f>
        <v>0</v>
      </c>
      <c r="AJ116" s="549"/>
      <c r="AK116" s="549"/>
      <c r="AL116" s="549"/>
      <c r="AM116" s="503"/>
      <c r="AN116" s="502">
        <f>COUNTIF($C$12:$C$26,AN$7)+COUNTIF($C$29:$C$49,AN$7)+COUNTIF($C$54:$C$69,AN$7)+COUNTIF($C$73:$C$90,AN$7)+COUNTIF($C$92:$C$109,AN$7)</f>
        <v>0</v>
      </c>
      <c r="AO116" s="549"/>
      <c r="AP116" s="549"/>
      <c r="AQ116" s="549"/>
      <c r="AR116" s="503"/>
      <c r="AS116" s="502">
        <f>COUNTIF($C$12:$C$26,AS$7)+COUNTIF($C$29:$C$49,AS$7)+COUNTIF($C$54:$C$69,AS$7)+COUNTIF($C$73:$C$90,AS$7)+COUNTIF($C$92:$C$109,AS$7)</f>
        <v>0</v>
      </c>
      <c r="AT116" s="549"/>
      <c r="AU116" s="549"/>
      <c r="AV116" s="549"/>
      <c r="AW116" s="503"/>
      <c r="AX116" s="502">
        <f>COUNTIF($C$12:$C$26,AX$7)+COUNTIF($C$29:$C$49,AX$7)+COUNTIF($C$54:$C$69,AX$7)+COUNTIF($C$73:$C$90,AX$7)+COUNTIF($C$92:$C$109,AX$7)</f>
        <v>0</v>
      </c>
      <c r="AY116" s="549"/>
      <c r="AZ116" s="549"/>
      <c r="BA116" s="549"/>
      <c r="BB116" s="503"/>
      <c r="BC116" s="502">
        <f>COUNTIF($C$12:$C$26,BC$7)+COUNTIF($C$29:$C$49,BC$7)+COUNTIF($C$54:$C$69,BC$7)+COUNTIF($C$73:$C$90,BC$7)+COUNTIF($C$92:$C$109,BC$7)</f>
        <v>0</v>
      </c>
      <c r="BD116" s="549"/>
      <c r="BE116" s="549"/>
      <c r="BF116" s="549"/>
      <c r="BG116" s="503"/>
      <c r="BH116" s="502">
        <f>COUNTIF($C$12:$C$26,BH$7)+COUNTIF($C$29:$C$49,BH$7)+COUNTIF($C$54:$C$69,BH$7)+COUNTIF($C$73:$C$90,BH$7)+COUNTIF($C$92:$C$109,BH$7)</f>
        <v>0</v>
      </c>
      <c r="BI116" s="549"/>
      <c r="BJ116" s="549"/>
      <c r="BK116" s="549"/>
      <c r="BL116" s="503"/>
      <c r="BM116" s="502">
        <f>COUNTIF($C$12:$C$26,BM$7)+COUNTIF($C$29:$C$49,BM$7)+COUNTIF($C$54:$C$69,BM$7)+COUNTIF($C$73:$C$90,BM$7)+COUNTIF($C$92:$C$109,BM$7)</f>
        <v>0</v>
      </c>
      <c r="BN116" s="549"/>
      <c r="BO116" s="549"/>
      <c r="BP116" s="549"/>
      <c r="BQ116" s="503"/>
      <c r="BR116" s="502">
        <f>COUNTIF($C$12:$C$26,BR$7)+COUNTIF($C$29:$C$49,BR$7)+COUNTIF($C$54:$C$69,BR$7)+COUNTIF($C$73:$C$90,BR$7)+COUNTIF($C$92:$C$109,BR$7)</f>
        <v>0</v>
      </c>
      <c r="BS116" s="549"/>
      <c r="BT116" s="549"/>
      <c r="BU116" s="549"/>
      <c r="BV116" s="503"/>
      <c r="BW116" s="502">
        <f>COUNTIF($C$12:$C$26,BW$7)+COUNTIF($C$29:$C$49,BW$7)+COUNTIF($C$54:$C$69,BW$7)+COUNTIF($C$73:$C$90,BW$7)+COUNTIF($C$92:$C$109,BW$7)</f>
        <v>0</v>
      </c>
      <c r="BX116" s="549"/>
      <c r="BY116" s="549"/>
      <c r="BZ116" s="549"/>
      <c r="CA116" s="503"/>
      <c r="CB116" s="502">
        <f>COUNTIF($C$12:$C$26,CB$7)+COUNTIF($C$29:$C$49,CB$7)+COUNTIF($C$54:$C$69,CB$7)+COUNTIF($C$73:$C$90,CB$7)+COUNTIF($C$92:$C$109,CB$7)</f>
        <v>0</v>
      </c>
      <c r="CC116" s="549"/>
      <c r="CD116" s="549"/>
      <c r="CE116" s="549"/>
      <c r="CF116" s="503"/>
      <c r="CG116" s="502">
        <f>COUNTIF($C$12:$C$26,CG$7)+COUNTIF($C$29:$C$49,CG$7)+COUNTIF($C$54:$C$69,CG$7)+COUNTIF($C$73:$C$90,CG$7)+COUNTIF($C$92:$C$109,CG$7)</f>
        <v>0</v>
      </c>
      <c r="CH116" s="549"/>
      <c r="CI116" s="549"/>
      <c r="CJ116" s="549"/>
      <c r="CK116" s="503"/>
      <c r="CL116" s="502">
        <f>COUNTIF($C$12:$C$26,CL$7)+COUNTIF($C$29:$C$49,CL$7)+COUNTIF($C$54:$C$69,CL$7)+COUNTIF($C$73:$C$90,CL$7)+COUNTIF($C$92:$C$109,CL$7)</f>
        <v>0</v>
      </c>
      <c r="CM116" s="549"/>
      <c r="CN116" s="549"/>
      <c r="CO116" s="549"/>
      <c r="CP116" s="503"/>
      <c r="CQ116" s="502">
        <f>COUNTIF($C$12:$C$26,CQ$7)+COUNTIF($C$29:$C$49,CQ$7)+COUNTIF($C$54:$C$69,CQ$7)+COUNTIF($C$73:$C$90,CQ$7)+COUNTIF($C$92:$C$109,CQ$7)</f>
        <v>0</v>
      </c>
      <c r="CR116" s="549"/>
      <c r="CS116" s="549"/>
      <c r="CT116" s="549"/>
      <c r="CU116" s="503"/>
      <c r="CV116" s="502">
        <f>COUNTIF($C$12:$C$26,CV$7)+COUNTIF($C$29:$C$49,CV$7)+COUNTIF($C$54:$C$69,CV$7)+COUNTIF($C$73:$C$90,CV$7)+COUNTIF($C$92:$C$109,CV$7)</f>
        <v>0</v>
      </c>
      <c r="CW116" s="549"/>
      <c r="CX116" s="549"/>
      <c r="CY116" s="549"/>
      <c r="CZ116" s="503"/>
      <c r="DA116" s="502">
        <f>COUNTIF($C$12:$C$26,DA$7)+COUNTIF($C$29:$C$49,DA$7)+COUNTIF($C$54:$C$69,DA$7)+COUNTIF($C$73:$C$90,DA$7)+COUNTIF($C$92:$C$109,DA$7)</f>
        <v>0</v>
      </c>
      <c r="DB116" s="549"/>
      <c r="DC116" s="549"/>
      <c r="DD116" s="549"/>
      <c r="DE116" s="503"/>
      <c r="DF116" s="502">
        <f>COUNTIF($C$12:$C$26,DF$7)+COUNTIF($C$29:$C$49,DF$7)+COUNTIF($C$54:$C$69,DF$7)+COUNTIF($C$73:$C$90,DF$7)+COUNTIF($C$92:$C$109,DF$7)</f>
        <v>0</v>
      </c>
      <c r="DG116" s="549"/>
      <c r="DH116" s="549"/>
      <c r="DI116" s="549"/>
      <c r="DJ116" s="503"/>
    </row>
    <row r="117" spans="1:114" ht="15.75" customHeight="1" x14ac:dyDescent="0.2">
      <c r="A117" s="77"/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80"/>
      <c r="P117" s="80"/>
      <c r="Q117" s="80"/>
      <c r="R117" s="80"/>
      <c r="S117" s="81"/>
      <c r="T117" s="82"/>
      <c r="U117" s="82"/>
      <c r="V117" s="82"/>
      <c r="W117" s="82"/>
      <c r="X117" s="83"/>
      <c r="Y117" s="80"/>
      <c r="Z117" s="80"/>
      <c r="AA117" s="80"/>
      <c r="AB117" s="80"/>
      <c r="AC117" s="81"/>
      <c r="AD117" s="80"/>
      <c r="AE117" s="80"/>
      <c r="AF117" s="80"/>
      <c r="AG117" s="80"/>
      <c r="AH117" s="81"/>
      <c r="AI117" s="80"/>
      <c r="AJ117" s="80"/>
      <c r="AK117" s="80"/>
      <c r="AL117" s="80"/>
      <c r="AM117" s="81"/>
      <c r="AN117" s="80"/>
      <c r="AO117" s="80"/>
      <c r="AP117" s="80"/>
      <c r="AQ117" s="80"/>
      <c r="AR117" s="81"/>
      <c r="AS117" s="80"/>
      <c r="AT117" s="80"/>
      <c r="AU117" s="80"/>
      <c r="AV117" s="80"/>
      <c r="AW117" s="81"/>
      <c r="AX117" s="80"/>
      <c r="AY117" s="80"/>
      <c r="AZ117" s="80"/>
      <c r="BA117" s="80"/>
      <c r="BB117" s="81"/>
      <c r="BC117" s="80"/>
      <c r="BD117" s="80"/>
      <c r="BE117" s="80"/>
      <c r="BF117" s="80"/>
      <c r="BG117" s="81"/>
      <c r="BH117" s="80"/>
      <c r="BI117" s="80"/>
      <c r="BJ117" s="80"/>
      <c r="BK117" s="80"/>
      <c r="BL117" s="81"/>
      <c r="BM117" s="80"/>
      <c r="BN117" s="80"/>
      <c r="BO117" s="80"/>
      <c r="BP117" s="80"/>
      <c r="BQ117" s="81"/>
      <c r="BR117" s="80"/>
      <c r="BS117" s="80"/>
      <c r="BT117" s="80"/>
      <c r="BU117" s="80"/>
      <c r="BV117" s="81"/>
      <c r="BW117" s="80"/>
      <c r="BX117" s="80"/>
      <c r="BY117" s="80"/>
      <c r="BZ117" s="80"/>
      <c r="CA117" s="81"/>
      <c r="CB117" s="80"/>
      <c r="CC117" s="80"/>
      <c r="CD117" s="80"/>
      <c r="CE117" s="80"/>
      <c r="CF117" s="81"/>
      <c r="CG117" s="80"/>
      <c r="CH117" s="80"/>
      <c r="CI117" s="80"/>
      <c r="CJ117" s="80"/>
      <c r="CK117" s="81"/>
      <c r="CL117" s="80"/>
      <c r="CM117" s="80"/>
      <c r="CN117" s="80"/>
      <c r="CO117" s="80"/>
      <c r="CP117" s="81"/>
      <c r="CQ117" s="80"/>
      <c r="CR117" s="80"/>
      <c r="CS117" s="80"/>
      <c r="CT117" s="80"/>
      <c r="CU117" s="81"/>
      <c r="CV117" s="80"/>
      <c r="CW117" s="80"/>
      <c r="CX117" s="80"/>
      <c r="CY117" s="80"/>
      <c r="CZ117" s="81"/>
      <c r="DA117" s="80"/>
      <c r="DB117" s="80"/>
      <c r="DC117" s="80"/>
      <c r="DD117" s="80"/>
      <c r="DE117" s="81"/>
      <c r="DF117" s="80"/>
      <c r="DG117" s="80"/>
      <c r="DH117" s="80"/>
      <c r="DI117" s="80"/>
      <c r="DJ117" s="81"/>
    </row>
    <row r="118" spans="1:114" s="9" customFormat="1" ht="20.100000000000001" customHeight="1" x14ac:dyDescent="0.3">
      <c r="A118" s="11"/>
      <c r="B118" s="134"/>
      <c r="C118" s="135"/>
      <c r="D118" s="33" t="s">
        <v>122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593"/>
      <c r="AZ118" s="593"/>
      <c r="BA118" s="593"/>
      <c r="BB118" s="15"/>
      <c r="BC118" s="10"/>
      <c r="BD118" s="10"/>
      <c r="BE118" s="10"/>
      <c r="BF118" s="10"/>
      <c r="BG118" s="364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</row>
    <row r="119" spans="1:114" s="9" customFormat="1" ht="20.100000000000001" customHeight="1" x14ac:dyDescent="0.3">
      <c r="A119" s="11"/>
      <c r="B119" s="111"/>
      <c r="C119" s="13"/>
      <c r="D119" s="13"/>
      <c r="E119" s="13"/>
      <c r="F119" s="13"/>
      <c r="G119" s="13"/>
      <c r="H119" s="14"/>
      <c r="I119" s="14"/>
      <c r="J119" s="14"/>
      <c r="K119" s="15"/>
      <c r="L119" s="15"/>
      <c r="M119" s="15"/>
      <c r="N119" s="15"/>
      <c r="O119" s="137"/>
      <c r="P119" s="137"/>
      <c r="Q119" s="137"/>
      <c r="R119" s="137"/>
      <c r="S119" s="15"/>
      <c r="AI119" s="363" t="s">
        <v>167</v>
      </c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209"/>
      <c r="AZ119" s="209"/>
      <c r="BA119" s="209"/>
      <c r="BB119" s="15"/>
      <c r="BC119" s="15"/>
      <c r="BD119" s="15"/>
      <c r="BE119" s="15"/>
      <c r="BF119" s="15"/>
      <c r="BG119" s="360" t="s">
        <v>166</v>
      </c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</row>
    <row r="120" spans="1:114" s="33" customFormat="1" ht="20.100000000000001" customHeight="1" x14ac:dyDescent="0.3">
      <c r="A120" s="30"/>
      <c r="B120" s="111" t="s">
        <v>203</v>
      </c>
      <c r="C120" s="32"/>
      <c r="D120" s="32"/>
      <c r="E120" s="32"/>
      <c r="F120" s="32"/>
      <c r="G120" s="32"/>
      <c r="H120" s="32"/>
      <c r="I120" s="32"/>
      <c r="J120" s="32"/>
      <c r="L120" s="35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5"/>
      <c r="AD120" s="32"/>
      <c r="AE120" s="32"/>
      <c r="AF120" s="32"/>
      <c r="AG120" s="32"/>
      <c r="AH120" s="35"/>
      <c r="AI120" s="35"/>
      <c r="AJ120" s="35"/>
      <c r="AK120" s="35"/>
      <c r="AL120" s="35"/>
      <c r="AM120" s="39"/>
      <c r="AN120" s="36"/>
      <c r="AO120" s="36"/>
      <c r="AP120" s="36"/>
      <c r="AQ120" s="36"/>
      <c r="AR120" s="36"/>
      <c r="AS120" s="40"/>
      <c r="AT120" s="40"/>
      <c r="AU120" s="40"/>
      <c r="AV120" s="40"/>
      <c r="AW120" s="31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1" spans="1:114" s="9" customFormat="1" ht="20.100000000000001" customHeight="1" x14ac:dyDescent="0.2">
      <c r="A121" s="138"/>
      <c r="B121" s="134"/>
      <c r="C121" s="135"/>
      <c r="D121" s="135"/>
      <c r="E121" s="135"/>
      <c r="F121" s="135"/>
      <c r="G121" s="135"/>
      <c r="H121" s="139"/>
      <c r="I121" s="139"/>
      <c r="J121" s="13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114" s="9" customFormat="1" ht="30" customHeight="1" x14ac:dyDescent="0.3">
      <c r="A122" s="138"/>
      <c r="B122" s="275" t="s">
        <v>346</v>
      </c>
      <c r="C122" s="275"/>
      <c r="D122" s="275"/>
      <c r="E122" s="275"/>
      <c r="F122" s="275"/>
      <c r="G122" s="276"/>
      <c r="H122" s="276"/>
      <c r="I122" s="276"/>
      <c r="J122" s="276"/>
      <c r="K122" s="276"/>
      <c r="L122" s="276"/>
      <c r="M122" s="31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560"/>
      <c r="AK122" s="560"/>
      <c r="AL122" s="56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114" s="33" customFormat="1" ht="30" customHeight="1" x14ac:dyDescent="0.3">
      <c r="A123" s="30"/>
      <c r="B123" s="298" t="s">
        <v>347</v>
      </c>
      <c r="C123" s="298"/>
      <c r="D123" s="298"/>
      <c r="E123" s="298"/>
      <c r="F123" s="298"/>
      <c r="G123" s="360" t="s">
        <v>167</v>
      </c>
      <c r="H123" s="360"/>
      <c r="I123" s="360"/>
      <c r="J123" s="360"/>
      <c r="K123" s="360"/>
      <c r="L123" s="360"/>
      <c r="M123" s="31"/>
      <c r="N123" s="361" t="s">
        <v>166</v>
      </c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561"/>
      <c r="AK123" s="561"/>
      <c r="AL123" s="561"/>
      <c r="AM123" s="36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114" s="9" customFormat="1" ht="30" customHeight="1" x14ac:dyDescent="0.3">
      <c r="A124" s="91" t="s">
        <v>168</v>
      </c>
      <c r="B124" s="275" t="s">
        <v>121</v>
      </c>
      <c r="C124" s="275"/>
      <c r="D124" s="275"/>
      <c r="E124" s="275"/>
      <c r="F124" s="275"/>
      <c r="G124" s="360" t="s">
        <v>167</v>
      </c>
      <c r="H124" s="360"/>
      <c r="I124" s="360"/>
      <c r="J124" s="360"/>
      <c r="K124" s="360"/>
      <c r="L124" s="360"/>
      <c r="M124" s="31"/>
      <c r="N124" s="361" t="s">
        <v>166</v>
      </c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561"/>
      <c r="AK124" s="561"/>
      <c r="AL124" s="561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37"/>
      <c r="BH124" s="37"/>
      <c r="BI124" s="37"/>
      <c r="BJ124" s="37"/>
      <c r="BK124" s="37"/>
      <c r="BL124" s="37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114" s="33" customFormat="1" ht="30" customHeight="1" x14ac:dyDescent="0.3">
      <c r="A125" s="91" t="s">
        <v>94</v>
      </c>
      <c r="B125" s="275" t="s">
        <v>348</v>
      </c>
      <c r="C125" s="275"/>
      <c r="D125" s="275"/>
      <c r="E125" s="275"/>
      <c r="F125" s="275"/>
      <c r="G125" s="360" t="s">
        <v>167</v>
      </c>
      <c r="H125" s="360"/>
      <c r="I125" s="360"/>
      <c r="J125" s="360"/>
      <c r="K125" s="360"/>
      <c r="L125" s="360"/>
      <c r="M125" s="31"/>
      <c r="N125" s="362" t="s">
        <v>166</v>
      </c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561"/>
      <c r="AK125" s="561"/>
      <c r="AL125" s="561"/>
      <c r="BG125" s="37"/>
      <c r="BH125" s="37"/>
      <c r="BI125" s="37"/>
      <c r="BJ125" s="37"/>
      <c r="BK125" s="37"/>
      <c r="BL125" s="37"/>
    </row>
    <row r="126" spans="1:114" s="9" customFormat="1" ht="30" customHeight="1" x14ac:dyDescent="0.3">
      <c r="A126" s="30"/>
      <c r="B126" s="275" t="s">
        <v>48</v>
      </c>
      <c r="C126" s="275"/>
      <c r="D126" s="275"/>
      <c r="E126" s="275"/>
      <c r="F126" s="275"/>
      <c r="G126" s="360" t="s">
        <v>167</v>
      </c>
      <c r="H126" s="360"/>
      <c r="I126" s="360"/>
      <c r="J126" s="360"/>
      <c r="K126" s="360"/>
      <c r="L126" s="360"/>
      <c r="M126" s="31"/>
      <c r="N126" s="361" t="s">
        <v>166</v>
      </c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561"/>
      <c r="AK126" s="561"/>
      <c r="AL126" s="561"/>
      <c r="AM126" s="39"/>
      <c r="AN126" s="32"/>
      <c r="AO126" s="32"/>
      <c r="AP126" s="32"/>
      <c r="AQ126" s="32"/>
      <c r="AR126" s="32"/>
      <c r="AS126" s="35"/>
      <c r="AT126" s="35"/>
      <c r="AU126" s="35"/>
      <c r="AV126" s="35"/>
      <c r="AW126" s="31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114" s="33" customFormat="1" ht="30" customHeight="1" x14ac:dyDescent="0.3">
      <c r="A127" s="30"/>
      <c r="B127" s="299" t="s">
        <v>123</v>
      </c>
      <c r="C127" s="299"/>
      <c r="D127" s="299"/>
      <c r="E127" s="299"/>
      <c r="F127" s="299"/>
      <c r="G127" s="360" t="s">
        <v>167</v>
      </c>
      <c r="H127" s="360"/>
      <c r="I127" s="360"/>
      <c r="J127" s="360"/>
      <c r="K127" s="360"/>
      <c r="L127" s="360"/>
      <c r="M127" s="31"/>
      <c r="N127" s="361" t="s">
        <v>166</v>
      </c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561"/>
      <c r="AK127" s="561"/>
      <c r="AL127" s="561"/>
      <c r="AM127" s="39"/>
      <c r="AN127" s="41"/>
      <c r="AO127" s="41"/>
      <c r="AP127" s="41"/>
      <c r="AQ127" s="41"/>
      <c r="AR127" s="38"/>
      <c r="AS127" s="38"/>
      <c r="AT127" s="38"/>
      <c r="AU127" s="38"/>
      <c r="AV127" s="38"/>
      <c r="AW127" s="31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114" s="33" customFormat="1" ht="20.100000000000001" customHeight="1" x14ac:dyDescent="0.3">
      <c r="A128" s="140"/>
      <c r="B128" s="294"/>
      <c r="C128" s="294"/>
      <c r="D128" s="294"/>
      <c r="E128" s="294"/>
      <c r="F128" s="294"/>
      <c r="G128" s="360" t="s">
        <v>167</v>
      </c>
      <c r="H128" s="360"/>
      <c r="I128" s="360"/>
      <c r="J128" s="360"/>
      <c r="K128" s="360"/>
      <c r="L128" s="360"/>
      <c r="M128" s="31"/>
      <c r="N128" s="360" t="s">
        <v>166</v>
      </c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561"/>
      <c r="AK128" s="561"/>
      <c r="AL128" s="561"/>
      <c r="BG128" s="37"/>
      <c r="BH128" s="37"/>
      <c r="BI128" s="37"/>
      <c r="BJ128" s="37"/>
      <c r="BK128" s="37"/>
      <c r="BL128" s="37"/>
    </row>
    <row r="129" spans="1:114" s="33" customFormat="1" ht="20.100000000000001" customHeight="1" x14ac:dyDescent="0.3">
      <c r="A129" s="43"/>
      <c r="B129" s="120"/>
      <c r="C129" s="120"/>
      <c r="D129" s="120"/>
      <c r="E129" s="120"/>
      <c r="F129" s="120"/>
      <c r="G129" s="363"/>
      <c r="H129" s="363"/>
      <c r="I129" s="363"/>
      <c r="J129" s="363"/>
      <c r="K129" s="363"/>
      <c r="L129" s="363"/>
      <c r="M129" s="31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  <c r="AJ129" s="209"/>
      <c r="AK129" s="209"/>
      <c r="AL129" s="209"/>
      <c r="BG129" s="37"/>
      <c r="BH129" s="37"/>
      <c r="BI129" s="37"/>
      <c r="BJ129" s="37"/>
      <c r="BK129" s="37"/>
      <c r="BL129" s="37"/>
    </row>
    <row r="130" spans="1:114" s="9" customFormat="1" ht="20.100000000000001" customHeight="1" x14ac:dyDescent="0.2">
      <c r="A130" s="138"/>
      <c r="B130" s="134"/>
      <c r="C130" s="135"/>
      <c r="D130" s="135"/>
      <c r="E130" s="135"/>
      <c r="F130" s="135"/>
      <c r="G130" s="135"/>
      <c r="H130" s="139"/>
      <c r="I130" s="139"/>
      <c r="J130" s="13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114" s="33" customFormat="1" ht="20.100000000000001" customHeight="1" x14ac:dyDescent="0.3">
      <c r="A131" s="91" t="s">
        <v>168</v>
      </c>
      <c r="B131" s="141" t="s">
        <v>95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292"/>
      <c r="T131" s="293"/>
      <c r="U131" s="293"/>
      <c r="V131" s="293"/>
      <c r="W131" s="293"/>
      <c r="X131" s="293"/>
      <c r="Y131" s="293"/>
      <c r="Z131" s="21"/>
      <c r="AA131" s="21"/>
      <c r="AB131" s="21"/>
      <c r="AC131" s="19"/>
      <c r="AD131" s="18"/>
      <c r="AE131" s="18"/>
      <c r="AF131" s="18"/>
      <c r="AG131" s="18"/>
      <c r="AH131" s="20"/>
      <c r="AI131" s="20"/>
      <c r="AJ131" s="20"/>
      <c r="AK131" s="20"/>
      <c r="AL131" s="20"/>
      <c r="AM131" s="21"/>
      <c r="AN131" s="18"/>
      <c r="AO131" s="18"/>
      <c r="AP131" s="18"/>
      <c r="AQ131" s="18"/>
      <c r="AR131" s="18"/>
      <c r="AS131" s="18"/>
      <c r="AT131" s="18"/>
      <c r="AU131" s="18"/>
      <c r="AV131" s="18"/>
      <c r="AW131" s="17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114" s="9" customFormat="1" ht="20.100000000000001" customHeight="1" x14ac:dyDescent="0.2">
      <c r="A132" s="91" t="s">
        <v>94</v>
      </c>
      <c r="B132" s="141" t="s">
        <v>96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114" s="33" customFormat="1" ht="20.100000000000001" customHeight="1" x14ac:dyDescent="0.3">
      <c r="A133" s="140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142"/>
      <c r="O133" s="142"/>
      <c r="P133" s="142"/>
      <c r="Q133" s="142"/>
      <c r="R133" s="142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15"/>
      <c r="BH133" s="15"/>
      <c r="BI133" s="15"/>
      <c r="BJ133" s="15"/>
      <c r="BK133" s="15"/>
      <c r="BL133" s="15"/>
    </row>
    <row r="134" spans="1:114" s="33" customFormat="1" ht="24" x14ac:dyDescent="0.3">
      <c r="A134" s="45"/>
      <c r="B134" s="294"/>
      <c r="C134" s="294"/>
      <c r="D134" s="294"/>
      <c r="E134" s="294"/>
      <c r="F134" s="294"/>
      <c r="G134" s="294"/>
      <c r="H134" s="294"/>
      <c r="I134" s="294"/>
      <c r="J134" s="32"/>
      <c r="L134" s="35"/>
      <c r="M134" s="31"/>
      <c r="N134" s="31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4"/>
      <c r="AA134" s="34"/>
      <c r="AB134" s="34"/>
      <c r="AC134" s="38"/>
      <c r="AD134" s="32"/>
      <c r="AE134" s="32"/>
      <c r="AF134" s="32"/>
      <c r="AG134" s="32"/>
      <c r="AH134" s="35"/>
      <c r="AI134" s="35"/>
      <c r="AJ134" s="35"/>
      <c r="AK134" s="35"/>
      <c r="AL134" s="35"/>
      <c r="AM134" s="84"/>
      <c r="AN134" s="18"/>
      <c r="AO134" s="18"/>
      <c r="AP134" s="18"/>
      <c r="AQ134" s="18"/>
      <c r="AR134" s="84"/>
      <c r="AS134" s="18"/>
      <c r="AT134" s="18"/>
      <c r="AU134" s="18"/>
      <c r="AV134" s="18"/>
      <c r="AW134" s="84"/>
      <c r="AX134" s="18"/>
      <c r="AY134" s="18"/>
      <c r="AZ134" s="18"/>
      <c r="BA134" s="18"/>
      <c r="BB134" s="84"/>
      <c r="BC134" s="18"/>
      <c r="BD134" s="18"/>
      <c r="BE134" s="18"/>
      <c r="BF134" s="18"/>
      <c r="BG134" s="37"/>
      <c r="BH134" s="37"/>
      <c r="BI134" s="37"/>
      <c r="BJ134" s="37"/>
      <c r="BK134" s="37"/>
      <c r="BL134" s="37"/>
    </row>
    <row r="135" spans="1:114" ht="12" x14ac:dyDescent="0.2">
      <c r="B135" s="18"/>
      <c r="CG135" s="52"/>
      <c r="CH135" s="52"/>
      <c r="CI135" s="52"/>
      <c r="CJ135" s="52"/>
      <c r="CK135" s="86"/>
      <c r="CL135" s="52"/>
      <c r="CM135" s="52"/>
      <c r="CN135" s="52"/>
      <c r="CO135" s="52"/>
      <c r="CP135" s="86"/>
      <c r="DA135" s="52"/>
      <c r="DB135" s="52"/>
      <c r="DC135" s="52"/>
      <c r="DD135" s="52"/>
      <c r="DE135" s="86"/>
      <c r="DF135" s="52"/>
      <c r="DG135" s="52"/>
      <c r="DH135" s="52"/>
      <c r="DI135" s="52"/>
      <c r="DJ135" s="86"/>
    </row>
    <row r="136" spans="1:114" ht="12" x14ac:dyDescent="0.2">
      <c r="B136" s="18"/>
      <c r="CG136" s="52"/>
      <c r="CH136" s="52"/>
      <c r="CI136" s="52"/>
      <c r="CJ136" s="52"/>
      <c r="CK136" s="86"/>
      <c r="CL136" s="52"/>
      <c r="CM136" s="52"/>
      <c r="CN136" s="52"/>
      <c r="CO136" s="52"/>
      <c r="CP136" s="86"/>
      <c r="DA136" s="52"/>
      <c r="DB136" s="52"/>
      <c r="DC136" s="52"/>
      <c r="DD136" s="52"/>
      <c r="DE136" s="86"/>
      <c r="DF136" s="52"/>
      <c r="DG136" s="52"/>
      <c r="DH136" s="52"/>
      <c r="DI136" s="52"/>
      <c r="DJ136" s="86"/>
    </row>
    <row r="137" spans="1:114" ht="12" x14ac:dyDescent="0.2">
      <c r="B137" s="18"/>
      <c r="CG137" s="52"/>
      <c r="CH137" s="52"/>
      <c r="CI137" s="52"/>
      <c r="CJ137" s="52"/>
      <c r="CK137" s="86"/>
      <c r="CL137" s="52"/>
      <c r="CM137" s="52"/>
      <c r="CN137" s="52"/>
      <c r="CO137" s="52"/>
      <c r="CP137" s="86"/>
      <c r="DA137" s="52"/>
      <c r="DB137" s="52"/>
      <c r="DC137" s="52"/>
      <c r="DD137" s="52"/>
      <c r="DE137" s="86"/>
      <c r="DF137" s="52"/>
      <c r="DG137" s="52"/>
      <c r="DH137" s="52"/>
      <c r="DI137" s="52"/>
      <c r="DJ137" s="86"/>
    </row>
    <row r="138" spans="1:114" ht="12" x14ac:dyDescent="0.2">
      <c r="B138" s="18"/>
      <c r="CG138" s="52"/>
      <c r="CH138" s="52"/>
      <c r="CI138" s="52"/>
      <c r="CJ138" s="52"/>
      <c r="CK138" s="86"/>
      <c r="CL138" s="52"/>
      <c r="CM138" s="52"/>
      <c r="CN138" s="52"/>
      <c r="CO138" s="52"/>
      <c r="CP138" s="86"/>
      <c r="DA138" s="52"/>
      <c r="DB138" s="52"/>
      <c r="DC138" s="52"/>
      <c r="DD138" s="52"/>
      <c r="DE138" s="86"/>
      <c r="DF138" s="52"/>
      <c r="DG138" s="52"/>
      <c r="DH138" s="52"/>
      <c r="DI138" s="52"/>
      <c r="DJ138" s="86"/>
    </row>
    <row r="139" spans="1:114" x14ac:dyDescent="0.25">
      <c r="L139" s="52"/>
      <c r="M139" s="52"/>
      <c r="N139" s="52"/>
    </row>
    <row r="140" spans="1:114" x14ac:dyDescent="0.25">
      <c r="L140" s="52"/>
      <c r="M140" s="52"/>
      <c r="N140" s="52"/>
    </row>
    <row r="141" spans="1:114" x14ac:dyDescent="0.25">
      <c r="L141" s="52"/>
      <c r="M141" s="52"/>
      <c r="N141" s="52"/>
    </row>
    <row r="142" spans="1:114" x14ac:dyDescent="0.25">
      <c r="L142" s="52"/>
      <c r="M142" s="52"/>
      <c r="N142" s="52"/>
    </row>
    <row r="143" spans="1:114" x14ac:dyDescent="0.25">
      <c r="L143" s="52"/>
      <c r="M143" s="52"/>
      <c r="N143" s="52"/>
    </row>
    <row r="144" spans="1:114" x14ac:dyDescent="0.25">
      <c r="L144" s="52"/>
      <c r="M144" s="52"/>
      <c r="N144" s="52"/>
    </row>
    <row r="145" spans="12:14" x14ac:dyDescent="0.25">
      <c r="L145" s="52"/>
      <c r="M145" s="52"/>
      <c r="N145" s="52"/>
    </row>
    <row r="146" spans="12:14" x14ac:dyDescent="0.25">
      <c r="L146" s="52"/>
      <c r="M146" s="52"/>
      <c r="N146" s="52"/>
    </row>
  </sheetData>
  <mergeCells count="298">
    <mergeCell ref="CW8:CW9"/>
    <mergeCell ref="CX8:CX9"/>
    <mergeCell ref="CY8:CY9"/>
    <mergeCell ref="DB8:DB9"/>
    <mergeCell ref="DC8:DC9"/>
    <mergeCell ref="DD8:DD9"/>
    <mergeCell ref="DG8:DG9"/>
    <mergeCell ref="DH8:DH9"/>
    <mergeCell ref="DI8:DI9"/>
    <mergeCell ref="CH8:CH9"/>
    <mergeCell ref="CI8:CI9"/>
    <mergeCell ref="CJ8:CJ9"/>
    <mergeCell ref="CM8:CM9"/>
    <mergeCell ref="CN8:CN9"/>
    <mergeCell ref="CO8:CO9"/>
    <mergeCell ref="CR8:CR9"/>
    <mergeCell ref="CS8:CS9"/>
    <mergeCell ref="CT8:CT9"/>
    <mergeCell ref="BS8:BS9"/>
    <mergeCell ref="BT8:BT9"/>
    <mergeCell ref="BU8:BU9"/>
    <mergeCell ref="BX8:BX9"/>
    <mergeCell ref="BY8:BY9"/>
    <mergeCell ref="BZ8:BZ9"/>
    <mergeCell ref="CC8:CC9"/>
    <mergeCell ref="CD8:CD9"/>
    <mergeCell ref="CE8:CE9"/>
    <mergeCell ref="BD8:BD9"/>
    <mergeCell ref="BE8:BE9"/>
    <mergeCell ref="BF8:BF9"/>
    <mergeCell ref="BI8:BI9"/>
    <mergeCell ref="BJ8:BJ9"/>
    <mergeCell ref="BK8:BK9"/>
    <mergeCell ref="BN8:BN9"/>
    <mergeCell ref="BO8:BO9"/>
    <mergeCell ref="BP8:BP9"/>
    <mergeCell ref="AO8:AO9"/>
    <mergeCell ref="AP8:AP9"/>
    <mergeCell ref="AQ8:AQ9"/>
    <mergeCell ref="AT8:AT9"/>
    <mergeCell ref="AU8:AU9"/>
    <mergeCell ref="AV8:AV9"/>
    <mergeCell ref="AY8:AY9"/>
    <mergeCell ref="AZ8:AZ9"/>
    <mergeCell ref="BA8:BA9"/>
    <mergeCell ref="Z8:Z9"/>
    <mergeCell ref="AA8:AA9"/>
    <mergeCell ref="AB8:AB9"/>
    <mergeCell ref="AE8:AE9"/>
    <mergeCell ref="AF8:AF9"/>
    <mergeCell ref="AG8:AG9"/>
    <mergeCell ref="AJ8:AJ9"/>
    <mergeCell ref="AK8:AK9"/>
    <mergeCell ref="AL8:AL9"/>
    <mergeCell ref="P8:P9"/>
    <mergeCell ref="Q8:Q9"/>
    <mergeCell ref="R8:R9"/>
    <mergeCell ref="U8:U9"/>
    <mergeCell ref="V8:V9"/>
    <mergeCell ref="W8:W9"/>
    <mergeCell ref="CV113:CZ113"/>
    <mergeCell ref="CV114:CZ114"/>
    <mergeCell ref="CV115:CZ115"/>
    <mergeCell ref="CV116:CZ116"/>
    <mergeCell ref="DA113:DE113"/>
    <mergeCell ref="DA114:DE114"/>
    <mergeCell ref="DA115:DE115"/>
    <mergeCell ref="DA116:DE116"/>
    <mergeCell ref="DF113:DJ113"/>
    <mergeCell ref="DF114:DJ114"/>
    <mergeCell ref="DF115:DJ115"/>
    <mergeCell ref="DF116:DJ116"/>
    <mergeCell ref="BM116:BQ116"/>
    <mergeCell ref="CL113:CP113"/>
    <mergeCell ref="CL114:CP114"/>
    <mergeCell ref="CL115:CP115"/>
    <mergeCell ref="CL116:CP116"/>
    <mergeCell ref="CQ113:CU113"/>
    <mergeCell ref="CQ114:CU114"/>
    <mergeCell ref="CQ115:CU115"/>
    <mergeCell ref="CQ116:CU116"/>
    <mergeCell ref="CB113:CF113"/>
    <mergeCell ref="CB114:CF114"/>
    <mergeCell ref="CB115:CF115"/>
    <mergeCell ref="CB116:CF116"/>
    <mergeCell ref="CG113:CK113"/>
    <mergeCell ref="CG114:CK114"/>
    <mergeCell ref="CG115:CK115"/>
    <mergeCell ref="CG116:CK116"/>
    <mergeCell ref="O5:DJ5"/>
    <mergeCell ref="K6:K9"/>
    <mergeCell ref="AS113:AW113"/>
    <mergeCell ref="AS114:AW114"/>
    <mergeCell ref="AS115:AW115"/>
    <mergeCell ref="AS116:AW116"/>
    <mergeCell ref="AX113:BB113"/>
    <mergeCell ref="AX114:BB114"/>
    <mergeCell ref="AX115:BB115"/>
    <mergeCell ref="AX116:BB116"/>
    <mergeCell ref="BR113:BV113"/>
    <mergeCell ref="BR114:BV114"/>
    <mergeCell ref="BR115:BV115"/>
    <mergeCell ref="BR116:BV116"/>
    <mergeCell ref="BW113:CA113"/>
    <mergeCell ref="BW114:CA114"/>
    <mergeCell ref="BW115:CA115"/>
    <mergeCell ref="BW116:CA116"/>
    <mergeCell ref="BC114:BG114"/>
    <mergeCell ref="BC115:BG115"/>
    <mergeCell ref="BC116:BG116"/>
    <mergeCell ref="BH114:BL114"/>
    <mergeCell ref="BH115:BL115"/>
    <mergeCell ref="BH116:BL116"/>
    <mergeCell ref="X8:X9"/>
    <mergeCell ref="CG7:CK7"/>
    <mergeCell ref="C3:D3"/>
    <mergeCell ref="A3:A9"/>
    <mergeCell ref="B3:B9"/>
    <mergeCell ref="G3:G9"/>
    <mergeCell ref="H3:H9"/>
    <mergeCell ref="I3:N3"/>
    <mergeCell ref="O3:DJ3"/>
    <mergeCell ref="C4:C9"/>
    <mergeCell ref="D4:D9"/>
    <mergeCell ref="I4:I9"/>
    <mergeCell ref="J4:M4"/>
    <mergeCell ref="N4:N9"/>
    <mergeCell ref="O4:AH4"/>
    <mergeCell ref="O6:X6"/>
    <mergeCell ref="Y6:AH6"/>
    <mergeCell ref="O8:O9"/>
    <mergeCell ref="AI4:BB4"/>
    <mergeCell ref="BC4:BV4"/>
    <mergeCell ref="BW4:CP4"/>
    <mergeCell ref="CQ4:DJ4"/>
    <mergeCell ref="J5:J9"/>
    <mergeCell ref="K5:M5"/>
    <mergeCell ref="AN8:AN9"/>
    <mergeCell ref="AS8:AS9"/>
    <mergeCell ref="AR8:AR9"/>
    <mergeCell ref="DA6:DJ6"/>
    <mergeCell ref="O7:S7"/>
    <mergeCell ref="T7:X7"/>
    <mergeCell ref="Y7:AC7"/>
    <mergeCell ref="AD7:AH7"/>
    <mergeCell ref="AI7:AM7"/>
    <mergeCell ref="AN7:AR7"/>
    <mergeCell ref="AS7:AW7"/>
    <mergeCell ref="AX7:BB7"/>
    <mergeCell ref="AI6:AR6"/>
    <mergeCell ref="AS6:BB6"/>
    <mergeCell ref="BC6:BL6"/>
    <mergeCell ref="BM6:BV6"/>
    <mergeCell ref="BW6:CF6"/>
    <mergeCell ref="CG6:CP6"/>
    <mergeCell ref="CV7:CZ7"/>
    <mergeCell ref="DA7:DE7"/>
    <mergeCell ref="CL7:CP7"/>
    <mergeCell ref="CQ7:CU7"/>
    <mergeCell ref="T8:T9"/>
    <mergeCell ref="S8:S9"/>
    <mergeCell ref="CQ8:CQ9"/>
    <mergeCell ref="CP8:CP9"/>
    <mergeCell ref="DF7:DJ7"/>
    <mergeCell ref="BC7:BG7"/>
    <mergeCell ref="BH7:BL7"/>
    <mergeCell ref="BM7:BQ7"/>
    <mergeCell ref="BR7:BV7"/>
    <mergeCell ref="BW7:CA7"/>
    <mergeCell ref="CB7:CF7"/>
    <mergeCell ref="BM8:BM9"/>
    <mergeCell ref="BQ8:BQ9"/>
    <mergeCell ref="BC8:BC9"/>
    <mergeCell ref="BH8:BH9"/>
    <mergeCell ref="BG8:BG9"/>
    <mergeCell ref="BL8:BL9"/>
    <mergeCell ref="CB8:CB9"/>
    <mergeCell ref="CA8:CA9"/>
    <mergeCell ref="DJ8:DJ9"/>
    <mergeCell ref="DA8:DA9"/>
    <mergeCell ref="CZ8:CZ9"/>
    <mergeCell ref="CF8:CF9"/>
    <mergeCell ref="BR8:BR9"/>
    <mergeCell ref="BW8:BW9"/>
    <mergeCell ref="BV8:BV9"/>
    <mergeCell ref="DF8:DF9"/>
    <mergeCell ref="DE8:DE9"/>
    <mergeCell ref="N124:AI124"/>
    <mergeCell ref="B125:F125"/>
    <mergeCell ref="G125:L125"/>
    <mergeCell ref="CV8:CV9"/>
    <mergeCell ref="CU8:CU9"/>
    <mergeCell ref="CG8:CG9"/>
    <mergeCell ref="CL8:CL9"/>
    <mergeCell ref="CK8:CK9"/>
    <mergeCell ref="AI116:AM116"/>
    <mergeCell ref="O113:S113"/>
    <mergeCell ref="O116:S116"/>
    <mergeCell ref="T113:X113"/>
    <mergeCell ref="T114:X114"/>
    <mergeCell ref="Y113:AC113"/>
    <mergeCell ref="Y114:AC114"/>
    <mergeCell ref="AD113:AH113"/>
    <mergeCell ref="AD114:AH114"/>
    <mergeCell ref="AI113:AM113"/>
    <mergeCell ref="AI114:AM114"/>
    <mergeCell ref="CQ112:CU112"/>
    <mergeCell ref="CV112:CZ112"/>
    <mergeCell ref="L6:L9"/>
    <mergeCell ref="B134:I134"/>
    <mergeCell ref="O134:Y134"/>
    <mergeCell ref="O115:S115"/>
    <mergeCell ref="T115:X115"/>
    <mergeCell ref="T116:X116"/>
    <mergeCell ref="Y115:AC115"/>
    <mergeCell ref="Y116:AC116"/>
    <mergeCell ref="B133:M133"/>
    <mergeCell ref="B127:F127"/>
    <mergeCell ref="G127:L127"/>
    <mergeCell ref="N127:AI127"/>
    <mergeCell ref="B128:F128"/>
    <mergeCell ref="G128:L128"/>
    <mergeCell ref="N128:AI128"/>
    <mergeCell ref="G129:L129"/>
    <mergeCell ref="N129:AI129"/>
    <mergeCell ref="S131:Y131"/>
    <mergeCell ref="A1:DJ1"/>
    <mergeCell ref="O112:S112"/>
    <mergeCell ref="T112:X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M112:BQ112"/>
    <mergeCell ref="BR112:BV112"/>
    <mergeCell ref="BW112:CA112"/>
    <mergeCell ref="CB112:CF112"/>
    <mergeCell ref="CG112:CK112"/>
    <mergeCell ref="CL112:CP112"/>
    <mergeCell ref="E3:F3"/>
    <mergeCell ref="E4:E9"/>
    <mergeCell ref="M6:M9"/>
    <mergeCell ref="CQ6:CZ6"/>
    <mergeCell ref="A50:G50"/>
    <mergeCell ref="A51:G51"/>
    <mergeCell ref="A70:G70"/>
    <mergeCell ref="DA112:DE112"/>
    <mergeCell ref="DF112:DJ112"/>
    <mergeCell ref="O114:S114"/>
    <mergeCell ref="BG118:CA118"/>
    <mergeCell ref="BG119:CA119"/>
    <mergeCell ref="B123:F123"/>
    <mergeCell ref="G123:L123"/>
    <mergeCell ref="N123:AI123"/>
    <mergeCell ref="A112:G112"/>
    <mergeCell ref="A113:N113"/>
    <mergeCell ref="A114:N114"/>
    <mergeCell ref="A115:N115"/>
    <mergeCell ref="A116:N116"/>
    <mergeCell ref="AD115:AH115"/>
    <mergeCell ref="AD116:AH116"/>
    <mergeCell ref="AN113:AR113"/>
    <mergeCell ref="AN114:AR114"/>
    <mergeCell ref="AN115:AR115"/>
    <mergeCell ref="BH113:BL113"/>
    <mergeCell ref="AI115:AM115"/>
    <mergeCell ref="AI119:AX119"/>
    <mergeCell ref="BM113:BQ113"/>
    <mergeCell ref="BM114:BQ114"/>
    <mergeCell ref="BM115:BQ115"/>
    <mergeCell ref="AN116:AR116"/>
    <mergeCell ref="BC113:BG113"/>
    <mergeCell ref="B122:F122"/>
    <mergeCell ref="G122:L122"/>
    <mergeCell ref="N122:AI122"/>
    <mergeCell ref="F4:F9"/>
    <mergeCell ref="A27:G27"/>
    <mergeCell ref="N125:AI125"/>
    <mergeCell ref="B126:F126"/>
    <mergeCell ref="G126:L126"/>
    <mergeCell ref="N126:AI126"/>
    <mergeCell ref="B124:F124"/>
    <mergeCell ref="G124:L124"/>
    <mergeCell ref="A110:G110"/>
    <mergeCell ref="A111:G111"/>
    <mergeCell ref="AI8:AI9"/>
    <mergeCell ref="AH8:AH9"/>
    <mergeCell ref="AM8:AM9"/>
    <mergeCell ref="Y8:Y9"/>
    <mergeCell ref="AD8:AD9"/>
    <mergeCell ref="AC8:AC9"/>
    <mergeCell ref="AX8:AX9"/>
    <mergeCell ref="AW8:AW9"/>
    <mergeCell ref="BB8:BB9"/>
  </mergeCells>
  <phoneticPr fontId="12" type="noConversion"/>
  <conditionalFormatting sqref="J12:J27 J54:J70 J73:J90 J92:J109 J111:J112 J29:J51">
    <cfRule type="expression" dxfId="3" priority="1">
      <formula>J12&lt;&gt;K12+L12+M12</formula>
    </cfRule>
  </conditionalFormatting>
  <printOptions horizontalCentered="1" verticalCentered="1"/>
  <pageMargins left="7.874015748031496E-2" right="0.19685039370078741" top="0.15748031496062992" bottom="0.15748031496062992" header="0" footer="0"/>
  <pageSetup paperSize="9" scale="42" fitToHeight="0" orientation="landscape" r:id="rId1"/>
  <headerFooter alignWithMargins="0"/>
  <rowBreaks count="3" manualBreakCount="3">
    <brk id="27" max="53" man="1"/>
    <brk id="51" max="53" man="1"/>
    <brk id="90" max="5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26"/>
  <sheetViews>
    <sheetView view="pageBreakPreview" zoomScaleNormal="100" zoomScaleSheetLayoutView="100" workbookViewId="0">
      <selection activeCell="C3" sqref="C3:G3"/>
    </sheetView>
  </sheetViews>
  <sheetFormatPr defaultRowHeight="15.75" x14ac:dyDescent="0.25"/>
  <cols>
    <col min="1" max="1" width="9.5703125" style="16" bestFit="1" customWidth="1"/>
    <col min="2" max="2" width="27.28515625" style="16" customWidth="1"/>
    <col min="3" max="3" width="32.28515625" style="16" customWidth="1"/>
    <col min="4" max="6" width="9.140625" style="16"/>
    <col min="7" max="7" width="11.42578125" style="16" customWidth="1"/>
    <col min="8" max="16384" width="9.140625" style="16"/>
  </cols>
  <sheetData>
    <row r="1" spans="1:9" ht="18.75" customHeight="1" x14ac:dyDescent="0.3">
      <c r="A1" s="415" t="s">
        <v>177</v>
      </c>
      <c r="B1" s="415"/>
      <c r="C1" s="415"/>
      <c r="D1" s="415"/>
      <c r="E1" s="415"/>
      <c r="F1" s="415"/>
      <c r="G1" s="415"/>
      <c r="I1" s="118"/>
    </row>
    <row r="2" spans="1:9" ht="26.25" customHeight="1" thickBot="1" x14ac:dyDescent="0.3">
      <c r="A2" s="431" t="s">
        <v>178</v>
      </c>
      <c r="B2" s="431"/>
      <c r="C2" s="431"/>
      <c r="D2" s="431"/>
      <c r="E2" s="431"/>
      <c r="F2" s="431"/>
      <c r="G2" s="431"/>
    </row>
    <row r="3" spans="1:9" ht="48" thickBot="1" x14ac:dyDescent="0.3">
      <c r="A3" s="117" t="s">
        <v>124</v>
      </c>
      <c r="B3" s="46" t="s">
        <v>171</v>
      </c>
      <c r="C3" s="425" t="s">
        <v>172</v>
      </c>
      <c r="D3" s="426"/>
      <c r="E3" s="426"/>
      <c r="F3" s="426"/>
      <c r="G3" s="427"/>
    </row>
    <row r="4" spans="1:9" ht="15.75" customHeight="1" x14ac:dyDescent="0.25">
      <c r="A4" s="428" t="s">
        <v>116</v>
      </c>
      <c r="B4" s="416" t="s">
        <v>161</v>
      </c>
      <c r="C4" s="419"/>
      <c r="D4" s="419"/>
      <c r="E4" s="419"/>
      <c r="F4" s="419"/>
      <c r="G4" s="420"/>
    </row>
    <row r="5" spans="1:9" x14ac:dyDescent="0.25">
      <c r="A5" s="429"/>
      <c r="B5" s="417"/>
      <c r="C5" s="421"/>
      <c r="D5" s="421"/>
      <c r="E5" s="421"/>
      <c r="F5" s="421"/>
      <c r="G5" s="422"/>
    </row>
    <row r="6" spans="1:9" ht="16.5" thickBot="1" x14ac:dyDescent="0.3">
      <c r="A6" s="430"/>
      <c r="B6" s="418"/>
      <c r="C6" s="423"/>
      <c r="D6" s="423"/>
      <c r="E6" s="423"/>
      <c r="F6" s="423"/>
      <c r="G6" s="424"/>
    </row>
    <row r="7" spans="1:9" ht="15.75" customHeight="1" x14ac:dyDescent="0.25">
      <c r="A7" s="428" t="s">
        <v>117</v>
      </c>
      <c r="B7" s="416" t="s">
        <v>162</v>
      </c>
      <c r="C7" s="419"/>
      <c r="D7" s="419"/>
      <c r="E7" s="419"/>
      <c r="F7" s="419"/>
      <c r="G7" s="420"/>
    </row>
    <row r="8" spans="1:9" x14ac:dyDescent="0.25">
      <c r="A8" s="429"/>
      <c r="B8" s="417"/>
      <c r="C8" s="421"/>
      <c r="D8" s="421"/>
      <c r="E8" s="421"/>
      <c r="F8" s="421"/>
      <c r="G8" s="422"/>
    </row>
    <row r="9" spans="1:9" ht="16.5" thickBot="1" x14ac:dyDescent="0.3">
      <c r="A9" s="430"/>
      <c r="B9" s="418"/>
      <c r="C9" s="423"/>
      <c r="D9" s="423"/>
      <c r="E9" s="423"/>
      <c r="F9" s="423"/>
      <c r="G9" s="424"/>
    </row>
    <row r="10" spans="1:9" ht="15.75" customHeight="1" x14ac:dyDescent="0.25">
      <c r="A10" s="428" t="s">
        <v>173</v>
      </c>
      <c r="B10" s="416" t="s">
        <v>174</v>
      </c>
      <c r="C10" s="419"/>
      <c r="D10" s="419"/>
      <c r="E10" s="419"/>
      <c r="F10" s="419"/>
      <c r="G10" s="420"/>
    </row>
    <row r="11" spans="1:9" x14ac:dyDescent="0.25">
      <c r="A11" s="429"/>
      <c r="B11" s="417"/>
      <c r="C11" s="421"/>
      <c r="D11" s="421"/>
      <c r="E11" s="421"/>
      <c r="F11" s="421"/>
      <c r="G11" s="422"/>
    </row>
    <row r="12" spans="1:9" ht="16.5" thickBot="1" x14ac:dyDescent="0.3">
      <c r="A12" s="430"/>
      <c r="B12" s="418"/>
      <c r="C12" s="423"/>
      <c r="D12" s="423"/>
      <c r="E12" s="423"/>
      <c r="F12" s="423"/>
      <c r="G12" s="424"/>
    </row>
    <row r="13" spans="1:9" ht="15.75" customHeight="1" x14ac:dyDescent="0.25">
      <c r="A13" s="428"/>
      <c r="B13" s="416"/>
      <c r="C13" s="419"/>
      <c r="D13" s="419"/>
      <c r="E13" s="419"/>
      <c r="F13" s="419"/>
      <c r="G13" s="420"/>
    </row>
    <row r="14" spans="1:9" x14ac:dyDescent="0.25">
      <c r="A14" s="429"/>
      <c r="B14" s="417"/>
      <c r="C14" s="421"/>
      <c r="D14" s="421"/>
      <c r="E14" s="421"/>
      <c r="F14" s="421"/>
      <c r="G14" s="422"/>
    </row>
    <row r="15" spans="1:9" ht="16.5" thickBot="1" x14ac:dyDescent="0.3">
      <c r="A15" s="430"/>
      <c r="B15" s="418"/>
      <c r="C15" s="423"/>
      <c r="D15" s="423"/>
      <c r="E15" s="423"/>
      <c r="F15" s="423"/>
      <c r="G15" s="424"/>
    </row>
    <row r="16" spans="1:9" ht="15.75" customHeight="1" x14ac:dyDescent="0.25">
      <c r="A16" s="428"/>
      <c r="B16" s="416"/>
      <c r="C16" s="419"/>
      <c r="D16" s="419"/>
      <c r="E16" s="419"/>
      <c r="F16" s="419"/>
      <c r="G16" s="420"/>
    </row>
    <row r="17" spans="1:7" ht="16.5" thickBot="1" x14ac:dyDescent="0.3">
      <c r="A17" s="430"/>
      <c r="B17" s="418"/>
      <c r="C17" s="423"/>
      <c r="D17" s="423"/>
      <c r="E17" s="423"/>
      <c r="F17" s="423"/>
      <c r="G17" s="424"/>
    </row>
    <row r="18" spans="1:7" ht="15.75" customHeight="1" x14ac:dyDescent="0.25">
      <c r="A18" s="428"/>
      <c r="B18" s="416"/>
      <c r="C18" s="419"/>
      <c r="D18" s="419"/>
      <c r="E18" s="419"/>
      <c r="F18" s="419"/>
      <c r="G18" s="420"/>
    </row>
    <row r="19" spans="1:7" ht="18.75" customHeight="1" thickBot="1" x14ac:dyDescent="0.3">
      <c r="A19" s="430"/>
      <c r="B19" s="418"/>
      <c r="C19" s="423"/>
      <c r="D19" s="423"/>
      <c r="E19" s="423"/>
      <c r="F19" s="423"/>
      <c r="G19" s="424"/>
    </row>
    <row r="20" spans="1:7" ht="15.75" customHeight="1" x14ac:dyDescent="0.25">
      <c r="A20" s="428"/>
      <c r="B20" s="416"/>
      <c r="C20" s="419"/>
      <c r="D20" s="419"/>
      <c r="E20" s="419"/>
      <c r="F20" s="419"/>
      <c r="G20" s="420"/>
    </row>
    <row r="21" spans="1:7" ht="17.25" customHeight="1" x14ac:dyDescent="0.25">
      <c r="A21" s="429"/>
      <c r="B21" s="417"/>
      <c r="C21" s="421"/>
      <c r="D21" s="421"/>
      <c r="E21" s="421"/>
      <c r="F21" s="421"/>
      <c r="G21" s="422"/>
    </row>
    <row r="22" spans="1:7" ht="16.5" thickBot="1" x14ac:dyDescent="0.3">
      <c r="A22" s="430"/>
      <c r="B22" s="418"/>
      <c r="C22" s="423"/>
      <c r="D22" s="423"/>
      <c r="E22" s="423"/>
      <c r="F22" s="423"/>
      <c r="G22" s="424"/>
    </row>
    <row r="23" spans="1:7" ht="15.75" customHeight="1" x14ac:dyDescent="0.25">
      <c r="A23" s="428"/>
      <c r="B23" s="416"/>
      <c r="C23" s="419"/>
      <c r="D23" s="419"/>
      <c r="E23" s="419"/>
      <c r="F23" s="419"/>
      <c r="G23" s="420"/>
    </row>
    <row r="24" spans="1:7" ht="16.5" thickBot="1" x14ac:dyDescent="0.3">
      <c r="A24" s="430"/>
      <c r="B24" s="418"/>
      <c r="C24" s="423"/>
      <c r="D24" s="423"/>
      <c r="E24" s="423"/>
      <c r="F24" s="423"/>
      <c r="G24" s="424"/>
    </row>
    <row r="25" spans="1:7" ht="15.75" customHeight="1" x14ac:dyDescent="0.25">
      <c r="A25" s="434"/>
      <c r="B25" s="417"/>
      <c r="C25" s="432"/>
      <c r="D25" s="432"/>
      <c r="E25" s="432"/>
      <c r="F25" s="432"/>
      <c r="G25" s="433"/>
    </row>
    <row r="26" spans="1:7" ht="16.5" thickBot="1" x14ac:dyDescent="0.3">
      <c r="A26" s="430"/>
      <c r="B26" s="418"/>
      <c r="C26" s="423"/>
      <c r="D26" s="423"/>
      <c r="E26" s="423"/>
      <c r="F26" s="423"/>
      <c r="G26" s="424"/>
    </row>
  </sheetData>
  <mergeCells count="44">
    <mergeCell ref="A20:A22"/>
    <mergeCell ref="C25:G25"/>
    <mergeCell ref="C26:G26"/>
    <mergeCell ref="B23:B24"/>
    <mergeCell ref="C23:G23"/>
    <mergeCell ref="C24:G24"/>
    <mergeCell ref="A23:A24"/>
    <mergeCell ref="A25:A26"/>
    <mergeCell ref="B25:B26"/>
    <mergeCell ref="B20:B22"/>
    <mergeCell ref="C20:G20"/>
    <mergeCell ref="C21:G21"/>
    <mergeCell ref="C22:G22"/>
    <mergeCell ref="A7:A9"/>
    <mergeCell ref="A10:A12"/>
    <mergeCell ref="A13:A15"/>
    <mergeCell ref="A18:A19"/>
    <mergeCell ref="A16:A17"/>
    <mergeCell ref="B16:B17"/>
    <mergeCell ref="C16:G16"/>
    <mergeCell ref="C17:G17"/>
    <mergeCell ref="B18:B19"/>
    <mergeCell ref="C18:G18"/>
    <mergeCell ref="C19:G19"/>
    <mergeCell ref="B7:B9"/>
    <mergeCell ref="C7:G7"/>
    <mergeCell ref="C8:G8"/>
    <mergeCell ref="C9:G9"/>
    <mergeCell ref="B13:B15"/>
    <mergeCell ref="C13:G13"/>
    <mergeCell ref="C14:G14"/>
    <mergeCell ref="C15:G15"/>
    <mergeCell ref="B10:B12"/>
    <mergeCell ref="C10:G10"/>
    <mergeCell ref="C11:G11"/>
    <mergeCell ref="C12:G12"/>
    <mergeCell ref="A1:G1"/>
    <mergeCell ref="B4:B6"/>
    <mergeCell ref="C4:G4"/>
    <mergeCell ref="C5:G5"/>
    <mergeCell ref="C6:G6"/>
    <mergeCell ref="C3:G3"/>
    <mergeCell ref="A4:A6"/>
    <mergeCell ref="A2:G2"/>
  </mergeCells>
  <phoneticPr fontId="12" type="noConversion"/>
  <pageMargins left="1.5833333333333333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2D25-77A2-4329-8A9C-67BB7267DED1}">
  <sheetPr>
    <tabColor rgb="FFFF0000"/>
  </sheetPr>
  <dimension ref="A1:D31"/>
  <sheetViews>
    <sheetView workbookViewId="0">
      <selection activeCell="B29" sqref="B29"/>
    </sheetView>
  </sheetViews>
  <sheetFormatPr defaultRowHeight="12.75" x14ac:dyDescent="0.2"/>
  <cols>
    <col min="1" max="1" width="6" style="529" customWidth="1"/>
    <col min="2" max="2" width="103.5703125" style="528" customWidth="1"/>
    <col min="3" max="3" width="7" style="528" customWidth="1"/>
    <col min="4" max="4" width="82.42578125" customWidth="1"/>
  </cols>
  <sheetData>
    <row r="1" spans="1:4" ht="28.5" customHeight="1" x14ac:dyDescent="0.2">
      <c r="A1" s="539" t="s">
        <v>404</v>
      </c>
      <c r="B1" s="539"/>
      <c r="C1" s="542"/>
      <c r="D1" s="210" t="s">
        <v>413</v>
      </c>
    </row>
    <row r="2" spans="1:4" x14ac:dyDescent="0.2">
      <c r="A2" s="578">
        <v>1</v>
      </c>
      <c r="B2" s="579" t="s">
        <v>374</v>
      </c>
      <c r="D2" s="540" t="s">
        <v>414</v>
      </c>
    </row>
    <row r="3" spans="1:4" ht="25.5" x14ac:dyDescent="0.2">
      <c r="A3" s="530" t="s">
        <v>373</v>
      </c>
      <c r="B3" s="528" t="s">
        <v>377</v>
      </c>
      <c r="D3" s="541"/>
    </row>
    <row r="4" spans="1:4" ht="25.5" x14ac:dyDescent="0.2">
      <c r="A4" s="530" t="s">
        <v>376</v>
      </c>
      <c r="B4" s="528" t="s">
        <v>375</v>
      </c>
      <c r="D4" s="541"/>
    </row>
    <row r="5" spans="1:4" ht="38.25" x14ac:dyDescent="0.2">
      <c r="A5" s="578" t="s">
        <v>180</v>
      </c>
      <c r="B5" s="579" t="s">
        <v>386</v>
      </c>
      <c r="D5" s="541"/>
    </row>
    <row r="6" spans="1:4" x14ac:dyDescent="0.2">
      <c r="A6" s="530" t="s">
        <v>378</v>
      </c>
      <c r="B6" s="537" t="s">
        <v>379</v>
      </c>
      <c r="C6" s="537"/>
      <c r="D6" s="541"/>
    </row>
    <row r="7" spans="1:4" x14ac:dyDescent="0.2">
      <c r="A7" s="530" t="s">
        <v>382</v>
      </c>
      <c r="B7" s="537" t="s">
        <v>35</v>
      </c>
      <c r="C7" s="537"/>
      <c r="D7" s="541"/>
    </row>
    <row r="8" spans="1:4" x14ac:dyDescent="0.2">
      <c r="A8" s="530" t="s">
        <v>383</v>
      </c>
      <c r="B8" s="537" t="s">
        <v>380</v>
      </c>
      <c r="C8" s="537"/>
      <c r="D8" s="541"/>
    </row>
    <row r="9" spans="1:4" x14ac:dyDescent="0.2">
      <c r="A9" s="530" t="s">
        <v>384</v>
      </c>
      <c r="B9" s="538" t="s">
        <v>103</v>
      </c>
      <c r="C9" s="538"/>
      <c r="D9" s="541"/>
    </row>
    <row r="10" spans="1:4" x14ac:dyDescent="0.2">
      <c r="A10" s="530" t="s">
        <v>385</v>
      </c>
      <c r="B10" s="537" t="s">
        <v>381</v>
      </c>
      <c r="C10" s="537"/>
      <c r="D10" s="541"/>
    </row>
    <row r="11" spans="1:4" x14ac:dyDescent="0.2">
      <c r="A11" s="529" t="s">
        <v>181</v>
      </c>
      <c r="B11" s="528" t="s">
        <v>387</v>
      </c>
      <c r="D11" s="541"/>
    </row>
    <row r="12" spans="1:4" x14ac:dyDescent="0.2">
      <c r="A12" s="530" t="s">
        <v>390</v>
      </c>
      <c r="B12" s="528" t="s">
        <v>388</v>
      </c>
      <c r="D12" s="541"/>
    </row>
    <row r="13" spans="1:4" ht="51" x14ac:dyDescent="0.2">
      <c r="A13" s="530" t="s">
        <v>391</v>
      </c>
      <c r="B13" s="528" t="s">
        <v>389</v>
      </c>
      <c r="D13" s="541"/>
    </row>
    <row r="14" spans="1:4" x14ac:dyDescent="0.2">
      <c r="A14" s="578" t="s">
        <v>182</v>
      </c>
      <c r="B14" s="579" t="s">
        <v>392</v>
      </c>
      <c r="D14" s="541"/>
    </row>
    <row r="15" spans="1:4" x14ac:dyDescent="0.2">
      <c r="A15" s="530" t="s">
        <v>393</v>
      </c>
      <c r="B15" s="577" t="s">
        <v>418</v>
      </c>
      <c r="D15" s="541"/>
    </row>
    <row r="16" spans="1:4" ht="26.25" customHeight="1" x14ac:dyDescent="0.2">
      <c r="A16" s="530" t="s">
        <v>394</v>
      </c>
      <c r="B16" s="577" t="s">
        <v>419</v>
      </c>
      <c r="D16" s="541"/>
    </row>
    <row r="17" spans="1:4" ht="25.5" x14ac:dyDescent="0.2">
      <c r="A17" s="530" t="s">
        <v>395</v>
      </c>
      <c r="B17" s="577" t="s">
        <v>417</v>
      </c>
      <c r="D17" s="541"/>
    </row>
    <row r="18" spans="1:4" ht="89.25" x14ac:dyDescent="0.2">
      <c r="A18" s="530" t="s">
        <v>396</v>
      </c>
      <c r="B18" s="577" t="s">
        <v>429</v>
      </c>
      <c r="D18" s="541"/>
    </row>
    <row r="19" spans="1:4" ht="51" x14ac:dyDescent="0.2">
      <c r="A19" s="530" t="s">
        <v>397</v>
      </c>
      <c r="B19" s="577" t="s">
        <v>426</v>
      </c>
      <c r="D19" s="541"/>
    </row>
    <row r="20" spans="1:4" ht="63.75" x14ac:dyDescent="0.2">
      <c r="A20" s="530" t="s">
        <v>405</v>
      </c>
      <c r="B20" s="528" t="s">
        <v>412</v>
      </c>
      <c r="D20" s="541"/>
    </row>
    <row r="21" spans="1:4" ht="25.5" x14ac:dyDescent="0.2">
      <c r="A21" s="530" t="s">
        <v>421</v>
      </c>
      <c r="B21" s="528" t="s">
        <v>407</v>
      </c>
      <c r="D21" s="541"/>
    </row>
    <row r="22" spans="1:4" ht="38.25" x14ac:dyDescent="0.2">
      <c r="A22" s="530" t="s">
        <v>422</v>
      </c>
      <c r="B22" s="528" t="s">
        <v>408</v>
      </c>
      <c r="D22" s="541"/>
    </row>
    <row r="23" spans="1:4" x14ac:dyDescent="0.2">
      <c r="A23" s="580" t="s">
        <v>423</v>
      </c>
      <c r="B23" s="581" t="s">
        <v>428</v>
      </c>
      <c r="D23" s="541"/>
    </row>
    <row r="24" spans="1:4" x14ac:dyDescent="0.2">
      <c r="A24" s="530" t="s">
        <v>424</v>
      </c>
      <c r="B24" s="528" t="s">
        <v>409</v>
      </c>
      <c r="D24" s="541"/>
    </row>
    <row r="25" spans="1:4" x14ac:dyDescent="0.2">
      <c r="A25" s="530" t="s">
        <v>425</v>
      </c>
      <c r="B25" s="528" t="s">
        <v>410</v>
      </c>
      <c r="D25" s="541"/>
    </row>
    <row r="26" spans="1:4" x14ac:dyDescent="0.2">
      <c r="A26" s="530" t="s">
        <v>427</v>
      </c>
      <c r="B26" s="528" t="s">
        <v>411</v>
      </c>
      <c r="D26" s="541"/>
    </row>
    <row r="27" spans="1:4" x14ac:dyDescent="0.2">
      <c r="A27" s="578" t="s">
        <v>183</v>
      </c>
      <c r="B27" s="579" t="s">
        <v>398</v>
      </c>
      <c r="D27" s="541"/>
    </row>
    <row r="28" spans="1:4" ht="25.5" x14ac:dyDescent="0.2">
      <c r="A28" s="530" t="s">
        <v>401</v>
      </c>
      <c r="B28" s="528" t="s">
        <v>406</v>
      </c>
      <c r="D28" s="541"/>
    </row>
    <row r="29" spans="1:4" ht="25.5" x14ac:dyDescent="0.2">
      <c r="A29" s="530" t="s">
        <v>402</v>
      </c>
      <c r="B29" s="528" t="s">
        <v>399</v>
      </c>
      <c r="D29" s="541"/>
    </row>
    <row r="30" spans="1:4" x14ac:dyDescent="0.2">
      <c r="A30" s="530" t="s">
        <v>403</v>
      </c>
      <c r="B30" s="528" t="s">
        <v>430</v>
      </c>
      <c r="D30" s="541"/>
    </row>
    <row r="31" spans="1:4" ht="25.5" x14ac:dyDescent="0.2">
      <c r="A31" s="530" t="s">
        <v>415</v>
      </c>
      <c r="B31" s="528" t="s">
        <v>400</v>
      </c>
      <c r="D31" s="541"/>
    </row>
  </sheetData>
  <mergeCells count="2">
    <mergeCell ref="A1:B1"/>
    <mergeCell ref="D2:D31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45E6-9A67-4576-8E77-C8CF96216EAD}">
  <sheetPr>
    <pageSetUpPr fitToPage="1"/>
  </sheetPr>
  <dimension ref="A1:C27"/>
  <sheetViews>
    <sheetView workbookViewId="0">
      <selection sqref="A1:C17"/>
    </sheetView>
  </sheetViews>
  <sheetFormatPr defaultRowHeight="12.75" x14ac:dyDescent="0.2"/>
  <cols>
    <col min="1" max="1" width="30.7109375" customWidth="1"/>
    <col min="2" max="2" width="46.7109375" customWidth="1"/>
    <col min="3" max="3" width="20.5703125" customWidth="1"/>
  </cols>
  <sheetData>
    <row r="1" spans="1:3" ht="36.75" customHeight="1" x14ac:dyDescent="0.2">
      <c r="A1" s="435" t="s">
        <v>345</v>
      </c>
      <c r="B1" s="436"/>
      <c r="C1" s="436"/>
    </row>
    <row r="2" spans="1:3" ht="30" customHeight="1" x14ac:dyDescent="0.2">
      <c r="A2" s="211" t="s">
        <v>342</v>
      </c>
      <c r="B2" s="211" t="s">
        <v>343</v>
      </c>
      <c r="C2" s="211" t="s">
        <v>344</v>
      </c>
    </row>
    <row r="3" spans="1:3" ht="30" customHeight="1" x14ac:dyDescent="0.2">
      <c r="A3" s="212"/>
      <c r="B3" s="212"/>
      <c r="C3" s="212"/>
    </row>
    <row r="4" spans="1:3" ht="30" customHeight="1" x14ac:dyDescent="0.2">
      <c r="A4" s="212"/>
      <c r="B4" s="212"/>
      <c r="C4" s="212"/>
    </row>
    <row r="5" spans="1:3" ht="30" customHeight="1" x14ac:dyDescent="0.2">
      <c r="A5" s="212"/>
      <c r="B5" s="212"/>
      <c r="C5" s="212"/>
    </row>
    <row r="6" spans="1:3" ht="30" customHeight="1" x14ac:dyDescent="0.2">
      <c r="A6" s="212"/>
      <c r="B6" s="212"/>
      <c r="C6" s="212"/>
    </row>
    <row r="7" spans="1:3" ht="30" customHeight="1" x14ac:dyDescent="0.2">
      <c r="A7" s="212"/>
      <c r="B7" s="212"/>
      <c r="C7" s="212"/>
    </row>
    <row r="8" spans="1:3" ht="30" customHeight="1" x14ac:dyDescent="0.2">
      <c r="A8" s="212"/>
      <c r="B8" s="212"/>
      <c r="C8" s="212"/>
    </row>
    <row r="9" spans="1:3" ht="30" customHeight="1" x14ac:dyDescent="0.2">
      <c r="A9" s="212"/>
      <c r="B9" s="212"/>
      <c r="C9" s="212"/>
    </row>
    <row r="10" spans="1:3" ht="30" customHeight="1" x14ac:dyDescent="0.2">
      <c r="A10" s="212"/>
      <c r="B10" s="212"/>
      <c r="C10" s="212"/>
    </row>
    <row r="11" spans="1:3" ht="30" customHeight="1" x14ac:dyDescent="0.2">
      <c r="A11" s="212"/>
      <c r="B11" s="212"/>
      <c r="C11" s="212"/>
    </row>
    <row r="12" spans="1:3" ht="30" customHeight="1" x14ac:dyDescent="0.2">
      <c r="A12" s="212"/>
      <c r="B12" s="212"/>
      <c r="C12" s="212"/>
    </row>
    <row r="13" spans="1:3" ht="30" customHeight="1" x14ac:dyDescent="0.2">
      <c r="A13" s="212"/>
      <c r="B13" s="212"/>
      <c r="C13" s="212"/>
    </row>
    <row r="14" spans="1:3" ht="30" customHeight="1" x14ac:dyDescent="0.2">
      <c r="A14" s="212"/>
      <c r="B14" s="212"/>
      <c r="C14" s="212"/>
    </row>
    <row r="15" spans="1:3" ht="30" customHeight="1" x14ac:dyDescent="0.2">
      <c r="A15" s="212"/>
      <c r="B15" s="212"/>
      <c r="C15" s="212"/>
    </row>
    <row r="16" spans="1:3" ht="30" customHeight="1" x14ac:dyDescent="0.2">
      <c r="A16" s="212"/>
      <c r="B16" s="212"/>
      <c r="C16" s="212"/>
    </row>
    <row r="17" spans="1:3" ht="30" customHeight="1" x14ac:dyDescent="0.2">
      <c r="A17" s="212"/>
      <c r="B17" s="212"/>
      <c r="C17" s="212"/>
    </row>
    <row r="18" spans="1:3" ht="30" customHeight="1" x14ac:dyDescent="0.2"/>
    <row r="19" spans="1:3" ht="30" customHeight="1" x14ac:dyDescent="0.2"/>
    <row r="20" spans="1:3" ht="30" customHeight="1" x14ac:dyDescent="0.2"/>
    <row r="21" spans="1:3" ht="30" customHeight="1" x14ac:dyDescent="0.2"/>
    <row r="22" spans="1:3" ht="30" customHeight="1" x14ac:dyDescent="0.2"/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</sheetData>
  <mergeCells count="1">
    <mergeCell ref="A1:C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AFB0-BAEF-4623-A2DE-A803BAAFEE1A}">
  <dimension ref="A1:F30"/>
  <sheetViews>
    <sheetView tabSelected="1" workbookViewId="0">
      <selection activeCell="F21" sqref="F21"/>
    </sheetView>
  </sheetViews>
  <sheetFormatPr defaultRowHeight="12.75" x14ac:dyDescent="0.2"/>
  <cols>
    <col min="1" max="1" width="20.85546875" bestFit="1" customWidth="1"/>
    <col min="2" max="2" width="50.140625" bestFit="1" customWidth="1"/>
    <col min="6" max="6" width="49.140625" bestFit="1" customWidth="1"/>
  </cols>
  <sheetData>
    <row r="1" spans="1:6" ht="18.75" x14ac:dyDescent="0.3">
      <c r="A1" s="524" t="s">
        <v>72</v>
      </c>
      <c r="B1" s="112" t="s">
        <v>132</v>
      </c>
      <c r="E1" s="526"/>
      <c r="F1" t="s">
        <v>371</v>
      </c>
    </row>
    <row r="2" spans="1:6" ht="18.75" x14ac:dyDescent="0.3">
      <c r="A2" s="524"/>
      <c r="B2" s="112" t="s">
        <v>86</v>
      </c>
      <c r="E2" s="527"/>
      <c r="F2" t="s">
        <v>372</v>
      </c>
    </row>
    <row r="3" spans="1:6" ht="18.75" x14ac:dyDescent="0.3">
      <c r="A3" s="524"/>
      <c r="B3" s="524"/>
    </row>
    <row r="4" spans="1:6" ht="18.75" x14ac:dyDescent="0.3">
      <c r="A4" s="524" t="s">
        <v>35</v>
      </c>
      <c r="B4" s="525" t="s">
        <v>41</v>
      </c>
    </row>
    <row r="5" spans="1:6" ht="18.75" x14ac:dyDescent="0.3">
      <c r="A5" s="524"/>
      <c r="B5" s="525" t="s">
        <v>87</v>
      </c>
    </row>
    <row r="6" spans="1:6" ht="18.75" x14ac:dyDescent="0.3">
      <c r="A6" s="524"/>
      <c r="B6" s="525" t="s">
        <v>88</v>
      </c>
    </row>
    <row r="7" spans="1:6" ht="18.75" x14ac:dyDescent="0.3">
      <c r="A7" s="524"/>
      <c r="B7" s="525" t="s">
        <v>201</v>
      </c>
    </row>
    <row r="8" spans="1:6" ht="18.75" x14ac:dyDescent="0.3">
      <c r="A8" s="524"/>
      <c r="B8" s="525"/>
    </row>
    <row r="9" spans="1:6" ht="18.75" x14ac:dyDescent="0.3">
      <c r="A9" s="524"/>
      <c r="B9" s="525"/>
    </row>
    <row r="10" spans="1:6" ht="18.75" x14ac:dyDescent="0.3">
      <c r="A10" s="524"/>
      <c r="B10" s="525"/>
    </row>
    <row r="11" spans="1:6" ht="18.75" x14ac:dyDescent="0.3">
      <c r="A11" s="524" t="s">
        <v>29</v>
      </c>
      <c r="B11" s="525" t="s">
        <v>70</v>
      </c>
    </row>
    <row r="12" spans="1:6" ht="18.75" x14ac:dyDescent="0.3">
      <c r="A12" s="524"/>
      <c r="B12" s="525" t="s">
        <v>89</v>
      </c>
    </row>
    <row r="13" spans="1:6" ht="18.75" x14ac:dyDescent="0.3">
      <c r="A13" s="524"/>
      <c r="B13" s="525"/>
    </row>
    <row r="14" spans="1:6" ht="18.75" x14ac:dyDescent="0.3">
      <c r="A14" s="524"/>
      <c r="B14" s="525"/>
    </row>
    <row r="15" spans="1:6" ht="18.75" x14ac:dyDescent="0.3">
      <c r="A15" s="524" t="s">
        <v>40</v>
      </c>
      <c r="B15" s="525" t="s">
        <v>129</v>
      </c>
    </row>
    <row r="16" spans="1:6" ht="18.75" x14ac:dyDescent="0.3">
      <c r="A16" s="524"/>
      <c r="B16" s="525" t="s">
        <v>130</v>
      </c>
    </row>
    <row r="17" spans="1:2" ht="18.75" x14ac:dyDescent="0.3">
      <c r="A17" s="524"/>
      <c r="B17" s="525" t="s">
        <v>131</v>
      </c>
    </row>
    <row r="18" spans="1:2" ht="18.75" x14ac:dyDescent="0.3">
      <c r="A18" s="524"/>
      <c r="B18" s="524"/>
    </row>
    <row r="19" spans="1:2" ht="18.75" x14ac:dyDescent="0.3">
      <c r="A19" s="524" t="s">
        <v>33</v>
      </c>
      <c r="B19" s="524" t="s">
        <v>108</v>
      </c>
    </row>
    <row r="20" spans="1:2" ht="18.75" x14ac:dyDescent="0.3">
      <c r="A20" s="524"/>
      <c r="B20" s="524" t="s">
        <v>107</v>
      </c>
    </row>
    <row r="21" spans="1:2" ht="18.75" x14ac:dyDescent="0.3">
      <c r="A21" s="524"/>
      <c r="B21" s="524" t="s">
        <v>109</v>
      </c>
    </row>
    <row r="22" spans="1:2" ht="18.75" x14ac:dyDescent="0.3">
      <c r="A22" s="524"/>
      <c r="B22" s="524" t="s">
        <v>202</v>
      </c>
    </row>
    <row r="23" spans="1:2" ht="18.75" x14ac:dyDescent="0.3">
      <c r="A23" s="524"/>
      <c r="B23" s="524"/>
    </row>
    <row r="24" spans="1:2" ht="18.75" x14ac:dyDescent="0.3">
      <c r="A24" s="524"/>
      <c r="B24" s="524"/>
    </row>
    <row r="25" spans="1:2" ht="18.75" x14ac:dyDescent="0.3">
      <c r="A25" s="524"/>
      <c r="B25" s="524"/>
    </row>
    <row r="26" spans="1:2" ht="18.75" x14ac:dyDescent="0.3">
      <c r="A26" s="524"/>
      <c r="B26" s="524"/>
    </row>
    <row r="27" spans="1:2" ht="18.75" x14ac:dyDescent="0.3">
      <c r="A27" s="524"/>
      <c r="B27" s="524"/>
    </row>
    <row r="28" spans="1:2" ht="18.75" x14ac:dyDescent="0.3">
      <c r="A28" s="524"/>
      <c r="B28" s="524"/>
    </row>
    <row r="29" spans="1:2" ht="18.75" x14ac:dyDescent="0.3">
      <c r="A29" s="524" t="s">
        <v>133</v>
      </c>
      <c r="B29" s="524" t="s">
        <v>134</v>
      </c>
    </row>
    <row r="30" spans="1:2" ht="18.75" x14ac:dyDescent="0.3">
      <c r="A30" s="524"/>
      <c r="B30" s="524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/>
  <dimension ref="A1:BH11"/>
  <sheetViews>
    <sheetView workbookViewId="0">
      <selection activeCell="AO3" sqref="AO3"/>
    </sheetView>
  </sheetViews>
  <sheetFormatPr defaultRowHeight="12.75" x14ac:dyDescent="0.2"/>
  <cols>
    <col min="1" max="10" width="2.7109375" style="6" customWidth="1"/>
    <col min="11" max="20" width="2.7109375" style="8" customWidth="1"/>
    <col min="21" max="30" width="2.7109375" style="6" customWidth="1"/>
    <col min="31" max="40" width="2.7109375" style="8" customWidth="1"/>
    <col min="41" max="50" width="2.7109375" style="6" customWidth="1"/>
    <col min="51" max="60" width="2.7109375" style="8" customWidth="1"/>
  </cols>
  <sheetData>
    <row r="1" spans="1:60" x14ac:dyDescent="0.2">
      <c r="A1" s="437" t="s">
        <v>31</v>
      </c>
      <c r="B1" s="437"/>
      <c r="C1" s="437"/>
      <c r="D1" s="437"/>
      <c r="E1" s="437"/>
      <c r="F1" s="437"/>
      <c r="G1" s="437"/>
      <c r="H1" s="437"/>
      <c r="I1" s="437"/>
      <c r="J1" s="437"/>
      <c r="K1" s="438" t="s">
        <v>32</v>
      </c>
      <c r="L1" s="438"/>
      <c r="M1" s="438"/>
      <c r="N1" s="438"/>
      <c r="O1" s="438"/>
      <c r="P1" s="438"/>
      <c r="Q1" s="438"/>
      <c r="R1" s="438"/>
      <c r="S1" s="438"/>
      <c r="T1" s="438"/>
      <c r="U1" s="437" t="s">
        <v>3</v>
      </c>
      <c r="V1" s="437"/>
      <c r="W1" s="437"/>
      <c r="X1" s="437"/>
      <c r="Y1" s="437"/>
      <c r="Z1" s="437"/>
      <c r="AA1" s="437"/>
      <c r="AB1" s="437"/>
      <c r="AC1" s="437"/>
      <c r="AD1" s="437"/>
      <c r="AE1" s="438" t="s">
        <v>20</v>
      </c>
      <c r="AF1" s="438"/>
      <c r="AG1" s="438"/>
      <c r="AH1" s="438"/>
      <c r="AI1" s="438"/>
      <c r="AJ1" s="438"/>
      <c r="AK1" s="438"/>
      <c r="AL1" s="438"/>
      <c r="AM1" s="438"/>
      <c r="AN1" s="438"/>
      <c r="AO1" s="437" t="s">
        <v>1</v>
      </c>
      <c r="AP1" s="437"/>
      <c r="AQ1" s="437"/>
      <c r="AR1" s="437"/>
      <c r="AS1" s="437"/>
      <c r="AT1" s="437"/>
      <c r="AU1" s="437"/>
      <c r="AV1" s="437"/>
      <c r="AW1" s="437"/>
      <c r="AX1" s="437"/>
      <c r="AY1" s="438" t="s">
        <v>2</v>
      </c>
      <c r="AZ1" s="438"/>
      <c r="BA1" s="438"/>
      <c r="BB1" s="438"/>
      <c r="BC1" s="438"/>
      <c r="BD1" s="438"/>
      <c r="BE1" s="438"/>
      <c r="BF1" s="438"/>
      <c r="BG1" s="438"/>
      <c r="BH1" s="438"/>
    </row>
    <row r="2" spans="1:60" x14ac:dyDescent="0.2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5">
        <v>1</v>
      </c>
      <c r="V2" s="5">
        <v>2</v>
      </c>
      <c r="W2" s="5">
        <v>3</v>
      </c>
      <c r="X2" s="5">
        <v>4</v>
      </c>
      <c r="Y2" s="5">
        <v>5</v>
      </c>
      <c r="Z2" s="5">
        <v>6</v>
      </c>
      <c r="AA2" s="5">
        <v>7</v>
      </c>
      <c r="AB2" s="5">
        <v>8</v>
      </c>
      <c r="AC2" s="5">
        <v>9</v>
      </c>
      <c r="AD2" s="5">
        <v>10</v>
      </c>
      <c r="AE2" s="7">
        <v>1</v>
      </c>
      <c r="AF2" s="7">
        <v>2</v>
      </c>
      <c r="AG2" s="7">
        <v>3</v>
      </c>
      <c r="AH2" s="7">
        <v>4</v>
      </c>
      <c r="AI2" s="7">
        <v>5</v>
      </c>
      <c r="AJ2" s="7">
        <v>6</v>
      </c>
      <c r="AK2" s="7">
        <v>7</v>
      </c>
      <c r="AL2" s="7">
        <v>8</v>
      </c>
      <c r="AM2" s="7">
        <v>9</v>
      </c>
      <c r="AN2" s="7">
        <v>10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7">
        <v>1</v>
      </c>
      <c r="AZ2" s="7">
        <v>2</v>
      </c>
      <c r="BA2" s="7">
        <v>3</v>
      </c>
      <c r="BB2" s="7">
        <v>4</v>
      </c>
      <c r="BC2" s="7">
        <v>5</v>
      </c>
      <c r="BD2" s="7">
        <v>6</v>
      </c>
      <c r="BE2" s="7">
        <v>7</v>
      </c>
      <c r="BF2" s="7">
        <v>8</v>
      </c>
      <c r="BG2" s="7">
        <v>9</v>
      </c>
      <c r="BH2" s="7">
        <v>10</v>
      </c>
    </row>
    <row r="3" spans="1:60" x14ac:dyDescent="0.2">
      <c r="A3" s="6">
        <v>48</v>
      </c>
      <c r="B3" s="6">
        <v>40</v>
      </c>
      <c r="C3" s="6">
        <v>48</v>
      </c>
      <c r="D3" s="6">
        <v>48</v>
      </c>
      <c r="E3" s="6">
        <v>32</v>
      </c>
      <c r="F3" s="6">
        <v>32</v>
      </c>
      <c r="G3" s="6">
        <v>32</v>
      </c>
      <c r="H3" s="6">
        <v>32</v>
      </c>
      <c r="M3" s="8">
        <v>1</v>
      </c>
      <c r="N3" s="8">
        <v>1</v>
      </c>
      <c r="Q3" s="8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R3" s="6">
        <v>1</v>
      </c>
      <c r="AS3" s="6">
        <v>1</v>
      </c>
      <c r="AT3" s="6">
        <v>1</v>
      </c>
      <c r="AU3" s="6">
        <v>1</v>
      </c>
    </row>
    <row r="4" spans="1:60" x14ac:dyDescent="0.2">
      <c r="A4">
        <v>48</v>
      </c>
      <c r="B4">
        <v>48</v>
      </c>
      <c r="C4">
        <v>32</v>
      </c>
      <c r="D4">
        <v>64</v>
      </c>
      <c r="E4">
        <v>48</v>
      </c>
      <c r="F4">
        <v>40</v>
      </c>
      <c r="G4">
        <v>32</v>
      </c>
      <c r="H4">
        <v>40</v>
      </c>
      <c r="M4"/>
      <c r="N4"/>
      <c r="Q4"/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/>
      <c r="AR4"/>
      <c r="AS4">
        <v>1</v>
      </c>
      <c r="AT4">
        <v>1</v>
      </c>
      <c r="AU4">
        <v>1</v>
      </c>
    </row>
    <row r="5" spans="1:60" x14ac:dyDescent="0.2">
      <c r="A5">
        <v>48</v>
      </c>
      <c r="B5">
        <v>64</v>
      </c>
      <c r="C5">
        <v>48</v>
      </c>
      <c r="D5">
        <v>32</v>
      </c>
      <c r="E5">
        <v>64</v>
      </c>
      <c r="F5">
        <v>64</v>
      </c>
      <c r="G5">
        <v>80</v>
      </c>
      <c r="H5">
        <v>48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S5"/>
      <c r="AT5"/>
      <c r="AU5"/>
    </row>
    <row r="6" spans="1:60" x14ac:dyDescent="0.2">
      <c r="A6">
        <v>80</v>
      </c>
      <c r="B6">
        <v>80</v>
      </c>
      <c r="C6">
        <v>32</v>
      </c>
      <c r="D6">
        <v>64</v>
      </c>
      <c r="E6">
        <v>40</v>
      </c>
      <c r="F6">
        <v>64</v>
      </c>
      <c r="G6">
        <v>48</v>
      </c>
      <c r="H6"/>
      <c r="U6"/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E6"/>
      <c r="AF6"/>
      <c r="AG6"/>
      <c r="AH6"/>
      <c r="AI6"/>
      <c r="AJ6"/>
    </row>
    <row r="7" spans="1:60" x14ac:dyDescent="0.2">
      <c r="A7">
        <v>64</v>
      </c>
      <c r="B7">
        <v>48</v>
      </c>
      <c r="C7">
        <v>40</v>
      </c>
      <c r="D7">
        <v>96</v>
      </c>
      <c r="E7">
        <v>64</v>
      </c>
      <c r="F7">
        <v>64</v>
      </c>
      <c r="G7">
        <v>48</v>
      </c>
      <c r="V7"/>
      <c r="W7">
        <v>1</v>
      </c>
      <c r="X7"/>
      <c r="Y7"/>
      <c r="Z7"/>
      <c r="AA7">
        <v>1</v>
      </c>
      <c r="AB7">
        <v>1</v>
      </c>
    </row>
    <row r="8" spans="1:60" x14ac:dyDescent="0.2">
      <c r="A8">
        <v>48</v>
      </c>
      <c r="B8">
        <v>32</v>
      </c>
      <c r="C8">
        <v>48</v>
      </c>
      <c r="D8">
        <v>40</v>
      </c>
      <c r="E8">
        <v>48</v>
      </c>
      <c r="F8">
        <v>56</v>
      </c>
      <c r="G8">
        <v>48</v>
      </c>
      <c r="W8"/>
      <c r="AA8">
        <v>1</v>
      </c>
      <c r="AB8"/>
    </row>
    <row r="9" spans="1:60" x14ac:dyDescent="0.2">
      <c r="A9">
        <v>32</v>
      </c>
      <c r="B9">
        <v>48</v>
      </c>
      <c r="C9">
        <v>48</v>
      </c>
      <c r="D9">
        <v>48</v>
      </c>
      <c r="E9">
        <v>48</v>
      </c>
      <c r="F9">
        <v>48</v>
      </c>
      <c r="G9">
        <v>48</v>
      </c>
      <c r="AA9"/>
    </row>
    <row r="10" spans="1:60" x14ac:dyDescent="0.2">
      <c r="A10"/>
      <c r="B10">
        <v>32</v>
      </c>
      <c r="C10">
        <v>32</v>
      </c>
      <c r="D10"/>
      <c r="E10"/>
      <c r="F10"/>
      <c r="G10"/>
    </row>
    <row r="11" spans="1:60" x14ac:dyDescent="0.2">
      <c r="B11"/>
      <c r="C11"/>
    </row>
  </sheetData>
  <mergeCells count="6">
    <mergeCell ref="AO1:AX1"/>
    <mergeCell ref="AY1:BH1"/>
    <mergeCell ref="A1:J1"/>
    <mergeCell ref="K1:T1"/>
    <mergeCell ref="U1:AD1"/>
    <mergeCell ref="AE1:AN1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1"/>
  <dimension ref="A1:A5"/>
  <sheetViews>
    <sheetView workbookViewId="0">
      <selection activeCell="E1" sqref="E1"/>
    </sheetView>
  </sheetViews>
  <sheetFormatPr defaultRowHeight="12.75" x14ac:dyDescent="0.2"/>
  <sheetData>
    <row r="1" spans="1:1" x14ac:dyDescent="0.2">
      <c r="A1">
        <v>26</v>
      </c>
    </row>
    <row r="2" spans="1:1" x14ac:dyDescent="0.2">
      <c r="A2">
        <v>34</v>
      </c>
    </row>
    <row r="3" spans="1:1" x14ac:dyDescent="0.2">
      <c r="A3">
        <v>49</v>
      </c>
    </row>
    <row r="4" spans="1:1" x14ac:dyDescent="0.2">
      <c r="A4">
        <v>74</v>
      </c>
    </row>
    <row r="5" spans="1:1" x14ac:dyDescent="0.2">
      <c r="A5">
        <v>78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7</vt:i4>
      </vt:variant>
    </vt:vector>
  </HeadingPairs>
  <TitlesOfParts>
    <vt:vector size="16" baseType="lpstr">
      <vt:lpstr>Титульний аркуш</vt:lpstr>
      <vt:lpstr> Семестровий варіант</vt:lpstr>
      <vt:lpstr>Тетраместровий варіант</vt:lpstr>
      <vt:lpstr>Вибірковий блок</vt:lpstr>
      <vt:lpstr>Правила</vt:lpstr>
      <vt:lpstr>Лист погодження</vt:lpstr>
      <vt:lpstr>Довідник</vt:lpstr>
      <vt:lpstr>Данные</vt:lpstr>
      <vt:lpstr>Разделы</vt:lpstr>
      <vt:lpstr>' Семестровий варіант'!Заголовки_для_друку</vt:lpstr>
      <vt:lpstr>'Тетраместровий варіант'!Заголовки_для_друку</vt:lpstr>
      <vt:lpstr>' Семестровий варіант'!Область_друку</vt:lpstr>
      <vt:lpstr>'Тетраместровий варіант'!Область_друку</vt:lpstr>
      <vt:lpstr>'Титульний аркуш'!Область_друку</vt:lpstr>
      <vt:lpstr>Т_РВО</vt:lpstr>
      <vt:lpstr>Т_ФН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Разумов</dc:creator>
  <cp:lastModifiedBy>Світлана Вікторівна</cp:lastModifiedBy>
  <cp:lastPrinted>2024-04-18T14:33:49Z</cp:lastPrinted>
  <dcterms:created xsi:type="dcterms:W3CDTF">1999-02-26T10:19:35Z</dcterms:created>
  <dcterms:modified xsi:type="dcterms:W3CDTF">2024-04-18T14:40:06Z</dcterms:modified>
</cp:coreProperties>
</file>